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" sheetId="1" r:id="rId1"/>
  </sheets>
  <definedNames>
    <definedName name="_xlnm._FilterDatabase" localSheetId="0" hidden="1">第一批!$A$1:$AA$267</definedName>
  </definedNames>
  <calcPr calcId="144525"/>
</workbook>
</file>

<file path=xl/sharedStrings.xml><?xml version="1.0" encoding="utf-8"?>
<sst xmlns="http://schemas.openxmlformats.org/spreadsheetml/2006/main" count="1340" uniqueCount="521">
  <si>
    <t xml:space="preserve">                                                                                                                                          黄石市李家坊棚户区（5号地块）房屋征收未登记建筑认定审核表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</si>
  <si>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未登记建筑物认定事项</t>
  </si>
  <si>
    <t>认定结果</t>
  </si>
  <si>
    <t>初审意见</t>
  </si>
  <si>
    <t>批复意见</t>
  </si>
  <si>
    <t>序号</t>
  </si>
  <si>
    <t>档案号</t>
  </si>
  <si>
    <t>门牌号</t>
  </si>
  <si>
    <t>建筑物调查序号</t>
  </si>
  <si>
    <t>申报权利人</t>
  </si>
  <si>
    <t>总面积</t>
  </si>
  <si>
    <t>建成年代</t>
  </si>
  <si>
    <t>建筑面积（㎡）</t>
  </si>
  <si>
    <t>结构</t>
  </si>
  <si>
    <t>用途</t>
  </si>
  <si>
    <t>申请认定类别</t>
  </si>
  <si>
    <t>自改委</t>
  </si>
  <si>
    <t>实施单位</t>
  </si>
  <si>
    <t>区棚改办</t>
  </si>
  <si>
    <t>区征收办</t>
  </si>
  <si>
    <t>市棚改办</t>
  </si>
  <si>
    <t>主体</t>
  </si>
  <si>
    <t>非主体</t>
  </si>
  <si>
    <t>一类</t>
  </si>
  <si>
    <t>二类</t>
  </si>
  <si>
    <t>三类</t>
  </si>
  <si>
    <t>HA-001</t>
  </si>
  <si>
    <t>胡矿新村6-23号</t>
  </si>
  <si>
    <t>YH-274</t>
  </si>
  <si>
    <t>谢冈友</t>
  </si>
  <si>
    <t>砖混</t>
  </si>
  <si>
    <t>住宅</t>
  </si>
  <si>
    <t>其他</t>
  </si>
  <si>
    <t>HA-002</t>
  </si>
  <si>
    <t>胡家湾5-12号</t>
  </si>
  <si>
    <t>YH-257</t>
  </si>
  <si>
    <t>孙立平</t>
  </si>
  <si>
    <t>HA-003</t>
  </si>
  <si>
    <t>胡家湾89号</t>
  </si>
  <si>
    <t>YH-258</t>
  </si>
  <si>
    <t>郭松涛</t>
  </si>
  <si>
    <t>砖木</t>
  </si>
  <si>
    <t>HA-005</t>
  </si>
  <si>
    <t>胡矿新村21-11号</t>
  </si>
  <si>
    <t>YH-100</t>
  </si>
  <si>
    <t>祝大民</t>
  </si>
  <si>
    <t>HA-007</t>
  </si>
  <si>
    <t>胡矿新村5-5号</t>
  </si>
  <si>
    <t>YH-44</t>
  </si>
  <si>
    <t>徐惠珍</t>
  </si>
  <si>
    <t>HA-008</t>
  </si>
  <si>
    <t>新村小区78号</t>
  </si>
  <si>
    <t>YH-410</t>
  </si>
  <si>
    <t>廖四林</t>
  </si>
  <si>
    <t>HA-010</t>
  </si>
  <si>
    <t>胡矿新村19-35号</t>
  </si>
  <si>
    <t>YH-149</t>
  </si>
  <si>
    <t>黄开回</t>
  </si>
  <si>
    <t>HA-011</t>
  </si>
  <si>
    <t>新村小区63号</t>
  </si>
  <si>
    <t>YH-163-2</t>
  </si>
  <si>
    <t>罗家麒</t>
  </si>
  <si>
    <t>HA-012</t>
  </si>
  <si>
    <t>YH-163-1</t>
  </si>
  <si>
    <t>黄庆安</t>
  </si>
  <si>
    <t>HA-016</t>
  </si>
  <si>
    <t>新村小区14号</t>
  </si>
  <si>
    <t>YH-269</t>
  </si>
  <si>
    <t>孔利珍</t>
  </si>
  <si>
    <t>HA-021</t>
  </si>
  <si>
    <t>石灰窑区胡矿新村6-6号</t>
  </si>
  <si>
    <t>YH-208</t>
  </si>
  <si>
    <t>吴秀英</t>
  </si>
  <si>
    <t>HA-022</t>
  </si>
  <si>
    <t>胡矿新村20-4号</t>
  </si>
  <si>
    <t>YH-20-2</t>
  </si>
  <si>
    <t>王佑兵</t>
  </si>
  <si>
    <t>HA-023</t>
  </si>
  <si>
    <t>YH-20-1</t>
  </si>
  <si>
    <t>王大甫</t>
  </si>
  <si>
    <t>HA-024</t>
  </si>
  <si>
    <t>胡矿新村20-2号</t>
  </si>
  <si>
    <t>YH-55-2</t>
  </si>
  <si>
    <t>柳备</t>
  </si>
  <si>
    <t>HA-025</t>
  </si>
  <si>
    <t>胡矿新村101号</t>
  </si>
  <si>
    <t>YH-404</t>
  </si>
  <si>
    <t>马辉发</t>
  </si>
  <si>
    <t>HA-026</t>
  </si>
  <si>
    <t>胡矿新村2-20号</t>
  </si>
  <si>
    <t>YH-406</t>
  </si>
  <si>
    <t>陈贵芝</t>
  </si>
  <si>
    <t>HA-027</t>
  </si>
  <si>
    <t>胡矿新村2-7号</t>
  </si>
  <si>
    <t>YH-220</t>
  </si>
  <si>
    <t>陆隆泽（张交勤）</t>
  </si>
  <si>
    <t>HA-029</t>
  </si>
  <si>
    <t>YH-55-1</t>
  </si>
  <si>
    <t>柳焱凤</t>
  </si>
  <si>
    <t>HA-030</t>
  </si>
  <si>
    <t>胡矿新村109号</t>
  </si>
  <si>
    <t>YH-340</t>
  </si>
  <si>
    <t>王在枝</t>
  </si>
  <si>
    <t>HA-031</t>
  </si>
  <si>
    <t>澄月新村1-12号</t>
  </si>
  <si>
    <t>YH-331</t>
  </si>
  <si>
    <t>程美珍</t>
  </si>
  <si>
    <t>HA-032</t>
  </si>
  <si>
    <t>新村小区86号</t>
  </si>
  <si>
    <t>YH-439</t>
  </si>
  <si>
    <t>韩敬林</t>
  </si>
  <si>
    <t>HA-033</t>
  </si>
  <si>
    <t>新区小村5-10号</t>
  </si>
  <si>
    <t>YH-43</t>
  </si>
  <si>
    <t>黄存兰</t>
  </si>
  <si>
    <t>HA-037</t>
  </si>
  <si>
    <t>胡矿新村19-25号</t>
  </si>
  <si>
    <t>YH-134</t>
  </si>
  <si>
    <t>程崇高</t>
  </si>
  <si>
    <t>HA-038</t>
  </si>
  <si>
    <t>新小区村79号</t>
  </si>
  <si>
    <t>YH-371</t>
  </si>
  <si>
    <t>程崇艳</t>
  </si>
  <si>
    <t>HA-042</t>
  </si>
  <si>
    <t>YH-14</t>
  </si>
  <si>
    <t>张铁珍</t>
  </si>
  <si>
    <t>HA-043</t>
  </si>
  <si>
    <t>胡矿新村6-20号</t>
  </si>
  <si>
    <t>YH-367</t>
  </si>
  <si>
    <t>闵卫国</t>
  </si>
  <si>
    <t>HA-045</t>
  </si>
  <si>
    <t>石灰窑区胡家湾新村19-7号</t>
  </si>
  <si>
    <t>YH-64</t>
  </si>
  <si>
    <t>陈建林</t>
  </si>
  <si>
    <t>HA-047</t>
  </si>
  <si>
    <t>西塞山胡矿新村20.16号</t>
  </si>
  <si>
    <t>YH-165</t>
  </si>
  <si>
    <t>喻春香</t>
  </si>
  <si>
    <t>HA-048</t>
  </si>
  <si>
    <t>胡矿新村6-15号</t>
  </si>
  <si>
    <t>YH-273</t>
  </si>
  <si>
    <t>王肇琼</t>
  </si>
  <si>
    <t>HA-049</t>
  </si>
  <si>
    <t>胡矿新村2-28号</t>
  </si>
  <si>
    <t>YH-137</t>
  </si>
  <si>
    <t>张巧荣</t>
  </si>
  <si>
    <t>HA-050</t>
  </si>
  <si>
    <t>石灰窑区石料山2-23号</t>
  </si>
  <si>
    <t>YH-21</t>
  </si>
  <si>
    <t>刘平枝</t>
  </si>
  <si>
    <t>HA-052</t>
  </si>
  <si>
    <t>新村小区12号</t>
  </si>
  <si>
    <t>YH-229</t>
  </si>
  <si>
    <t>张绪政</t>
  </si>
  <si>
    <t>HA-055</t>
  </si>
  <si>
    <t>胡矿新村2-22号</t>
  </si>
  <si>
    <t>YH-377</t>
  </si>
  <si>
    <t>王翠珍</t>
  </si>
  <si>
    <t>HA-056</t>
  </si>
  <si>
    <t>胡矿新村6-7号</t>
  </si>
  <si>
    <t>YH-130</t>
  </si>
  <si>
    <t>饶子林</t>
  </si>
  <si>
    <t>HA-057</t>
  </si>
  <si>
    <t>胡矿新村20-14号</t>
  </si>
  <si>
    <t>YH-125</t>
  </si>
  <si>
    <t>项仙桃</t>
  </si>
  <si>
    <t>HA-058</t>
  </si>
  <si>
    <t>胡矿新村6-3号</t>
  </si>
  <si>
    <t>YH-334</t>
  </si>
  <si>
    <t>程怡</t>
  </si>
  <si>
    <t>HA-059</t>
  </si>
  <si>
    <t>胡矿新村21-4号</t>
  </si>
  <si>
    <t>YH-98</t>
  </si>
  <si>
    <t>吴茂远</t>
  </si>
  <si>
    <t>HA-061</t>
  </si>
  <si>
    <t>西塞山区胡矿新村19-11号</t>
  </si>
  <si>
    <t>YH-136</t>
  </si>
  <si>
    <t>刘锦春</t>
  </si>
  <si>
    <t>HA-064</t>
  </si>
  <si>
    <t>西塞山区胡矿新村19-18号</t>
  </si>
  <si>
    <t>YH-112</t>
  </si>
  <si>
    <t>程金华</t>
  </si>
  <si>
    <t>HA-067</t>
  </si>
  <si>
    <t>西塞山胡矿新村19-16号</t>
  </si>
  <si>
    <t>YH-113</t>
  </si>
  <si>
    <t>吴春阳</t>
  </si>
  <si>
    <t>HA-068</t>
  </si>
  <si>
    <t>胡矿新村19-28号</t>
  </si>
  <si>
    <t>YH-145</t>
  </si>
  <si>
    <t>黎喜菊</t>
  </si>
  <si>
    <t>HA-072</t>
  </si>
  <si>
    <t>胡矿新村5-15号</t>
  </si>
  <si>
    <t>YH-7</t>
  </si>
  <si>
    <t>宋凤兰</t>
  </si>
  <si>
    <t>HA-074</t>
  </si>
  <si>
    <t>新村小区23号</t>
  </si>
  <si>
    <t>YH-166-1</t>
  </si>
  <si>
    <t>徐祥燎</t>
  </si>
  <si>
    <t>HA-075</t>
  </si>
  <si>
    <t>YH-166-2</t>
  </si>
  <si>
    <t>徐磊</t>
  </si>
  <si>
    <t>HA-078</t>
  </si>
  <si>
    <t>胡矿新村20-12号</t>
  </si>
  <si>
    <t>YH-126</t>
  </si>
  <si>
    <t>袁国成</t>
  </si>
  <si>
    <t>HA-079</t>
  </si>
  <si>
    <t>胡矿新村20-6号</t>
  </si>
  <si>
    <t>YH-121</t>
  </si>
  <si>
    <t>熊贤钢</t>
  </si>
  <si>
    <t>HA-081</t>
  </si>
  <si>
    <t>胡矿新村19-32号</t>
  </si>
  <si>
    <t>YH-311</t>
  </si>
  <si>
    <t>喻春泉</t>
  </si>
  <si>
    <t>HA-082</t>
  </si>
  <si>
    <t>胡矿新村19-31号</t>
  </si>
  <si>
    <t>YH-147</t>
  </si>
  <si>
    <t>程艳红</t>
  </si>
  <si>
    <t>HA-083</t>
  </si>
  <si>
    <t>胡矿新村19-6号</t>
  </si>
  <si>
    <t>YH-142</t>
  </si>
  <si>
    <t>彭喜乐</t>
  </si>
  <si>
    <t>HA-084</t>
  </si>
  <si>
    <t>胡矿新村19-27号</t>
  </si>
  <si>
    <t>YH-148</t>
  </si>
  <si>
    <t>余水生</t>
  </si>
  <si>
    <t>HA-085</t>
  </si>
  <si>
    <t>新村小区71号</t>
  </si>
  <si>
    <t>YH-415-1</t>
  </si>
  <si>
    <t>张雄晖</t>
  </si>
  <si>
    <t>HA-086</t>
  </si>
  <si>
    <t>新村小区</t>
  </si>
  <si>
    <t>YH-415-2</t>
  </si>
  <si>
    <t>张宏升</t>
  </si>
  <si>
    <t>HA-087</t>
  </si>
  <si>
    <t>胡矿新村19-21号</t>
  </si>
  <si>
    <t>YH-141</t>
  </si>
  <si>
    <t>王祖敦</t>
  </si>
  <si>
    <t>HA-088</t>
  </si>
  <si>
    <t>胡矿新村21-7号</t>
  </si>
  <si>
    <t>YH-162</t>
  </si>
  <si>
    <t>郑新民</t>
  </si>
  <si>
    <t>HA-089</t>
  </si>
  <si>
    <t>胡矿新村21-9号</t>
  </si>
  <si>
    <t>YH-168-1</t>
  </si>
  <si>
    <t>金凤姣</t>
  </si>
  <si>
    <t>HA-090</t>
  </si>
  <si>
    <t>YH-168-2</t>
  </si>
  <si>
    <t>尹红花</t>
  </si>
  <si>
    <t>HA-092</t>
  </si>
  <si>
    <t>胡矿新村21-12号</t>
  </si>
  <si>
    <t>YH-376-2</t>
  </si>
  <si>
    <t>易庆丰</t>
  </si>
  <si>
    <t>HA-094</t>
  </si>
  <si>
    <t>胡矿新村19号</t>
  </si>
  <si>
    <t>YH-128</t>
  </si>
  <si>
    <t>宋燕</t>
  </si>
  <si>
    <t>HA-097</t>
  </si>
  <si>
    <t>胡矿新村19-2号</t>
  </si>
  <si>
    <t>YH-335</t>
  </si>
  <si>
    <t>王正恒</t>
  </si>
  <si>
    <t>HA-099</t>
  </si>
  <si>
    <t>胡矿新村19-3号</t>
  </si>
  <si>
    <t>YH-62</t>
  </si>
  <si>
    <t>陈坤荣</t>
  </si>
  <si>
    <t>HA-100</t>
  </si>
  <si>
    <t>胡矿新村19-14号</t>
  </si>
  <si>
    <t>YH-154</t>
  </si>
  <si>
    <t>陈汉成</t>
  </si>
  <si>
    <t>HA-103</t>
  </si>
  <si>
    <t>石料山5-1号</t>
  </si>
  <si>
    <t>YH-4-2</t>
  </si>
  <si>
    <t>孙海军</t>
  </si>
  <si>
    <t>HA-105</t>
  </si>
  <si>
    <t>胡矿新村21-5号</t>
  </si>
  <si>
    <t>YH-161</t>
  </si>
  <si>
    <t>熊安国</t>
  </si>
  <si>
    <t>HA-106</t>
  </si>
  <si>
    <t>石料山21-13号</t>
  </si>
  <si>
    <t>YH-289</t>
  </si>
  <si>
    <t>徐新田</t>
  </si>
  <si>
    <t>HA-107</t>
  </si>
  <si>
    <t>胡矿新村6-11号</t>
  </si>
  <si>
    <t>YH-132</t>
  </si>
  <si>
    <t>高玉安</t>
  </si>
  <si>
    <t>HA-108</t>
  </si>
  <si>
    <t>胡矿新村5-16号</t>
  </si>
  <si>
    <t>YH-8-3</t>
  </si>
  <si>
    <t>吕峻</t>
  </si>
  <si>
    <t>HA-109</t>
  </si>
  <si>
    <t>YH-8-2</t>
  </si>
  <si>
    <t>吕露</t>
  </si>
  <si>
    <t>HA-111</t>
  </si>
  <si>
    <t>胡矿新村6-12号</t>
  </si>
  <si>
    <t>YH-287-2</t>
  </si>
  <si>
    <t>王建军</t>
  </si>
  <si>
    <t>HA-112</t>
  </si>
  <si>
    <t>YH-287-3</t>
  </si>
  <si>
    <t>王盼盼</t>
  </si>
  <si>
    <t>HA-113</t>
  </si>
  <si>
    <t>胡矿新村19-13号</t>
  </si>
  <si>
    <t>YH-164-1</t>
  </si>
  <si>
    <t>王德明</t>
  </si>
  <si>
    <t>HA-114</t>
  </si>
  <si>
    <t>YH-164-2</t>
  </si>
  <si>
    <t>王昭</t>
  </si>
  <si>
    <t>HA-115</t>
  </si>
  <si>
    <t>YH-164-3</t>
  </si>
  <si>
    <t>王楹</t>
  </si>
  <si>
    <t>HA-116</t>
  </si>
  <si>
    <t>胡矿新村19-15号</t>
  </si>
  <si>
    <t>YH-214</t>
  </si>
  <si>
    <t>张广成</t>
  </si>
  <si>
    <t>HA-117</t>
  </si>
  <si>
    <t>胡矿新村19-26号</t>
  </si>
  <si>
    <t>YH-56-1</t>
  </si>
  <si>
    <t>易金祥</t>
  </si>
  <si>
    <t>HA-118</t>
  </si>
  <si>
    <t>YH-56-2</t>
  </si>
  <si>
    <t>易安琪</t>
  </si>
  <si>
    <t xml:space="preserve"> </t>
  </si>
  <si>
    <t>HA-119</t>
  </si>
  <si>
    <t>胡矿新村</t>
  </si>
  <si>
    <t>YH-366</t>
  </si>
  <si>
    <t>徐森</t>
  </si>
  <si>
    <t>HA-123</t>
  </si>
  <si>
    <t>新村小区5栋302号</t>
  </si>
  <si>
    <t>YH-11</t>
  </si>
  <si>
    <t>闵强华</t>
  </si>
  <si>
    <t>HA-133</t>
  </si>
  <si>
    <t>胡矿新村2-6号</t>
  </si>
  <si>
    <t>YH-324</t>
  </si>
  <si>
    <t>程海生、许桂兰</t>
  </si>
  <si>
    <t>HA-134</t>
  </si>
  <si>
    <t>胡矿新村5-4号</t>
  </si>
  <si>
    <t>YH-350</t>
  </si>
  <si>
    <t>顾桂姑</t>
  </si>
  <si>
    <t>HA-135</t>
  </si>
  <si>
    <t>YH-350-1</t>
  </si>
  <si>
    <t>沈建红</t>
  </si>
  <si>
    <t>HA-136</t>
  </si>
  <si>
    <t>胡矿新村19-24号</t>
  </si>
  <si>
    <t>YH-215-1</t>
  </si>
  <si>
    <t>涂香枝（余勇亡）</t>
  </si>
  <si>
    <t>HA-137</t>
  </si>
  <si>
    <t>YH-215-2</t>
  </si>
  <si>
    <t>余良</t>
  </si>
  <si>
    <t>HA-138</t>
  </si>
  <si>
    <t>胡矿新村2-30号</t>
  </si>
  <si>
    <t>YH-378</t>
  </si>
  <si>
    <t>林俊丽</t>
  </si>
  <si>
    <t>HA-139</t>
  </si>
  <si>
    <t>胡矿新村19-1号</t>
  </si>
  <si>
    <t>YH-61-1</t>
  </si>
  <si>
    <t>王圣海</t>
  </si>
  <si>
    <t>HA-140</t>
  </si>
  <si>
    <t>YH-61</t>
  </si>
  <si>
    <t>黄俊</t>
  </si>
  <si>
    <t>HA-143</t>
  </si>
  <si>
    <t>YH-567</t>
  </si>
  <si>
    <t>徐小豪</t>
  </si>
  <si>
    <t>HA-144</t>
  </si>
  <si>
    <t>新村小区190号</t>
  </si>
  <si>
    <t>YH-442</t>
  </si>
  <si>
    <t>汪和平</t>
  </si>
  <si>
    <t>HA-146</t>
  </si>
  <si>
    <t>胡矿新村2-14号</t>
  </si>
  <si>
    <t>YH-3</t>
  </si>
  <si>
    <t>何明芳</t>
  </si>
  <si>
    <t>HA-147</t>
  </si>
  <si>
    <t>胡矿新村20-15号</t>
  </si>
  <si>
    <t>YH-18</t>
  </si>
  <si>
    <t>万德银</t>
  </si>
  <si>
    <t>HA-148</t>
  </si>
  <si>
    <t>石灰窑区石料山6-8号</t>
  </si>
  <si>
    <t>YH-131</t>
  </si>
  <si>
    <t>陈小英</t>
  </si>
  <si>
    <t>HA-149</t>
  </si>
  <si>
    <t>胡矿新村20-13号</t>
  </si>
  <si>
    <t>YH-364</t>
  </si>
  <si>
    <t>雷玉菊</t>
  </si>
  <si>
    <t>HA-158</t>
  </si>
  <si>
    <t>新村小区96号</t>
  </si>
  <si>
    <t>YH-115-1</t>
  </si>
  <si>
    <t>张震</t>
  </si>
  <si>
    <t>HA-159</t>
  </si>
  <si>
    <t>YH-115-2</t>
  </si>
  <si>
    <t>兰冬青</t>
  </si>
  <si>
    <t>HA-160</t>
  </si>
  <si>
    <t>胡矿新村2-8号</t>
  </si>
  <si>
    <t>YH-210-2</t>
  </si>
  <si>
    <t>周鹏</t>
  </si>
  <si>
    <t>HA-164</t>
  </si>
  <si>
    <t>胡矿新村5-6号</t>
  </si>
  <si>
    <t>YH-15</t>
  </si>
  <si>
    <t>张腊梅</t>
  </si>
  <si>
    <t>HA-168</t>
  </si>
  <si>
    <t>胡矿新村21栋</t>
  </si>
  <si>
    <t>YH-281</t>
  </si>
  <si>
    <t>彭细毛</t>
  </si>
  <si>
    <t>HA-169</t>
  </si>
  <si>
    <t>胡矿新村21号</t>
  </si>
  <si>
    <t>YH-282</t>
  </si>
  <si>
    <t>彭琪</t>
  </si>
  <si>
    <t>——</t>
  </si>
  <si>
    <t>HA-171</t>
  </si>
  <si>
    <t>胡矿新村414号</t>
  </si>
  <si>
    <t>YH-369</t>
  </si>
  <si>
    <t>黄大安</t>
  </si>
  <si>
    <t>HA-172</t>
  </si>
  <si>
    <t>胡矿新村21-18号</t>
  </si>
  <si>
    <t>YH-205</t>
  </si>
  <si>
    <t>沈光军</t>
  </si>
  <si>
    <t>HA-173</t>
  </si>
  <si>
    <t>胡矿新村2-1号</t>
  </si>
  <si>
    <t>YH-398</t>
  </si>
  <si>
    <t>刘华容</t>
  </si>
  <si>
    <t>HA-174</t>
  </si>
  <si>
    <t>YH-457</t>
  </si>
  <si>
    <t>徐晶</t>
  </si>
  <si>
    <t>HA-175</t>
  </si>
  <si>
    <t>新村小区24号</t>
  </si>
  <si>
    <t>YH-271</t>
  </si>
  <si>
    <t>徐桂生</t>
  </si>
  <si>
    <t>HA-176</t>
  </si>
  <si>
    <t>胡矿新村5-2号</t>
  </si>
  <si>
    <t>YH-13</t>
  </si>
  <si>
    <t>夏灵辉</t>
  </si>
  <si>
    <t>HA-179</t>
  </si>
  <si>
    <t>YH-150</t>
  </si>
  <si>
    <t>黄勇</t>
  </si>
  <si>
    <t>HA-180</t>
  </si>
  <si>
    <t>澄月新村19-36号</t>
  </si>
  <si>
    <t>YH-70-2</t>
  </si>
  <si>
    <t>童菊梅</t>
  </si>
  <si>
    <t>HA-181</t>
  </si>
  <si>
    <t>胡矿新村6-18号</t>
  </si>
  <si>
    <t>YH-322</t>
  </si>
  <si>
    <t>毛高照</t>
  </si>
  <si>
    <t>HA-183</t>
  </si>
  <si>
    <t>YH-70-1</t>
  </si>
  <si>
    <t>余绍国</t>
  </si>
  <si>
    <t>HA-185</t>
  </si>
  <si>
    <t>YH-8-1</t>
  </si>
  <si>
    <t>吕志炎</t>
  </si>
  <si>
    <t>HA-186</t>
  </si>
  <si>
    <t>胡矿新村2-9号</t>
  </si>
  <si>
    <t>YH-42</t>
  </si>
  <si>
    <t>王月珍</t>
  </si>
  <si>
    <t>HA-188</t>
  </si>
  <si>
    <t>胡矿新村20-8号</t>
  </si>
  <si>
    <t>YH-157</t>
  </si>
  <si>
    <t>柯望枝</t>
  </si>
  <si>
    <t>HA-192</t>
  </si>
  <si>
    <t>胡矿新村2-5号</t>
  </si>
  <si>
    <t>YH-210-1</t>
  </si>
  <si>
    <t>周伟国</t>
  </si>
  <si>
    <t>HA-196</t>
  </si>
  <si>
    <t>胡矿新村19栋</t>
  </si>
  <si>
    <t>YH-159</t>
  </si>
  <si>
    <t>高德良</t>
  </si>
  <si>
    <t>HA-197</t>
  </si>
  <si>
    <t>胡矿新村2-29号</t>
  </si>
  <si>
    <t>YH-320</t>
  </si>
  <si>
    <t>徐茂萍</t>
  </si>
  <si>
    <t>HA-198</t>
  </si>
  <si>
    <t>胡矿新村6-16号</t>
  </si>
  <si>
    <t>YH-342</t>
  </si>
  <si>
    <t>陈洪才</t>
  </si>
  <si>
    <t>HA-202</t>
  </si>
  <si>
    <t>胡矿新村6-4号</t>
  </si>
  <si>
    <t>YH-256</t>
  </si>
  <si>
    <t>王德全</t>
  </si>
  <si>
    <t>HA-204</t>
  </si>
  <si>
    <t>新村小区80号</t>
  </si>
  <si>
    <t>YH-420-1</t>
  </si>
  <si>
    <t>程祖泽</t>
  </si>
  <si>
    <t>HA-205</t>
  </si>
  <si>
    <t>YH-420-2</t>
  </si>
  <si>
    <t>程崇旭</t>
  </si>
  <si>
    <t>HA-207</t>
  </si>
  <si>
    <t>新村小区72号</t>
  </si>
  <si>
    <t>YH-231-2</t>
  </si>
  <si>
    <t>石芸蕾</t>
  </si>
  <si>
    <t>HA-208</t>
  </si>
  <si>
    <t>YH-231-1</t>
  </si>
  <si>
    <t>石求才</t>
  </si>
  <si>
    <t>HA-211</t>
  </si>
  <si>
    <t>新村小区87号</t>
  </si>
  <si>
    <t>YH-254-1</t>
  </si>
  <si>
    <t>陈章炳</t>
  </si>
  <si>
    <t>其它</t>
  </si>
  <si>
    <t>HA-212</t>
  </si>
  <si>
    <t>YH-254-2</t>
  </si>
  <si>
    <t>陈书伢</t>
  </si>
  <si>
    <t>HA-215</t>
  </si>
  <si>
    <t>胡矿新村6-2号</t>
  </si>
  <si>
    <t>YH-345</t>
  </si>
  <si>
    <t>阮喜清</t>
  </si>
  <si>
    <t>HA-216</t>
  </si>
  <si>
    <t>胡矿新村21-16号</t>
  </si>
  <si>
    <t>YH-170</t>
  </si>
  <si>
    <t>张传仁</t>
  </si>
  <si>
    <t>HA-219</t>
  </si>
  <si>
    <t>新村小区82号</t>
  </si>
  <si>
    <t>YH-399-1</t>
  </si>
  <si>
    <t>黄凯胜</t>
  </si>
  <si>
    <t>HA-220</t>
  </si>
  <si>
    <t>YH-399-2</t>
  </si>
  <si>
    <t>黄美兰</t>
  </si>
  <si>
    <t>HA-223</t>
  </si>
  <si>
    <t>胡矿新村120-7号</t>
  </si>
  <si>
    <t>YH-124</t>
  </si>
  <si>
    <t>向金奎</t>
  </si>
  <si>
    <t>HA-226</t>
  </si>
  <si>
    <t>YH-461</t>
  </si>
  <si>
    <t>曾秋桂</t>
  </si>
  <si>
    <t>HA-228</t>
  </si>
  <si>
    <t>胡矿新村小区</t>
  </si>
  <si>
    <t>YH-458</t>
  </si>
  <si>
    <t>黄朝军</t>
  </si>
  <si>
    <t>合计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</si>
</sst>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.00_);[Red]\(0.00\)"/>
    <numFmt numFmtId="178" formatCode="0_ "/>
    <numFmt numFmtId="179" formatCode="0.00_);\(0.00\)"/>
    <numFmt numFmtId="180" formatCode="0.00_ "/>
  </numFmts>
  <fonts count="25"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7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1" borderId="13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3" borderId="15" applyNumberFormat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178" fontId="0" fillId="0" borderId="1" xfId="20" applyNumberFormat="1" applyFont="1" applyFill="1" applyBorder="1" applyAlignment="1">
      <alignment horizontal="center" vertical="center"/>
    </xf>
    <xf numFmtId="177" fontId="0" fillId="0" borderId="1" xfId="20" applyNumberFormat="1" applyFont="1" applyFill="1" applyBorder="1" applyAlignment="1">
      <alignment horizontal="center" vertical="center"/>
    </xf>
    <xf numFmtId="177" fontId="0" fillId="0" borderId="0" xfId="20" applyNumberFormat="1" applyFont="1" applyFill="1" applyBorder="1" applyAlignment="1">
      <alignment horizontal="center" vertical="center"/>
    </xf>
    <xf numFmtId="177" fontId="0" fillId="0" borderId="2" xfId="20" applyNumberFormat="1" applyFont="1" applyFill="1" applyBorder="1" applyAlignment="1">
      <alignment horizontal="center" vertical="center"/>
    </xf>
    <xf numFmtId="178" fontId="0" fillId="0" borderId="1" xfId="20" applyNumberFormat="1" applyFont="1" applyFill="1" applyBorder="1" applyAlignment="1">
      <alignment vertical="center"/>
    </xf>
    <xf numFmtId="177" fontId="0" fillId="0" borderId="1" xfId="20" applyNumberFormat="1" applyFont="1" applyFill="1" applyBorder="1" applyAlignment="1">
      <alignment horizontal="center" vertical="center" wrapText="1"/>
    </xf>
    <xf numFmtId="176" fontId="0" fillId="0" borderId="1" xfId="20" applyNumberFormat="1" applyFont="1" applyFill="1" applyBorder="1" applyAlignment="1">
      <alignment horizontal="center" vertical="center"/>
    </xf>
    <xf numFmtId="179" fontId="0" fillId="0" borderId="1" xfId="20" applyNumberFormat="1" applyFont="1" applyFill="1" applyBorder="1" applyAlignment="1">
      <alignment horizontal="center" vertical="center"/>
    </xf>
    <xf numFmtId="177" fontId="0" fillId="0" borderId="3" xfId="20" applyNumberFormat="1" applyFont="1" applyFill="1" applyBorder="1" applyAlignment="1">
      <alignment horizontal="center" vertical="center"/>
    </xf>
    <xf numFmtId="177" fontId="0" fillId="0" borderId="4" xfId="20" applyNumberFormat="1" applyFont="1" applyFill="1" applyBorder="1" applyAlignment="1">
      <alignment horizontal="center" vertical="center"/>
    </xf>
    <xf numFmtId="178" fontId="0" fillId="0" borderId="1" xfId="20" applyNumberFormat="1" applyFont="1" applyFill="1" applyBorder="1" applyAlignment="1">
      <alignment horizontal="center" vertical="center" wrapText="1"/>
    </xf>
    <xf numFmtId="178" fontId="0" fillId="0" borderId="5" xfId="20" applyNumberFormat="1" applyFont="1" applyFill="1" applyBorder="1" applyAlignment="1">
      <alignment horizontal="center" vertical="center"/>
    </xf>
    <xf numFmtId="176" fontId="0" fillId="0" borderId="1" xfId="20" applyNumberFormat="1" applyFont="1" applyFill="1" applyBorder="1" applyAlignment="1">
      <alignment horizontal="center" vertical="center" wrapText="1"/>
    </xf>
    <xf numFmtId="178" fontId="0" fillId="0" borderId="2" xfId="20" applyNumberFormat="1" applyFont="1" applyFill="1" applyBorder="1" applyAlignment="1">
      <alignment horizontal="center" vertical="center"/>
    </xf>
    <xf numFmtId="178" fontId="0" fillId="0" borderId="5" xfId="20" applyNumberFormat="1" applyFont="1" applyFill="1" applyBorder="1" applyAlignment="1">
      <alignment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5" xfId="20" applyFont="1" applyFill="1" applyBorder="1" applyAlignment="1">
      <alignment horizontal="center" vertical="center" wrapText="1"/>
    </xf>
    <xf numFmtId="177" fontId="0" fillId="0" borderId="5" xfId="20" applyNumberFormat="1" applyFont="1" applyFill="1" applyBorder="1" applyAlignment="1">
      <alignment horizontal="center" vertical="center" wrapText="1"/>
    </xf>
    <xf numFmtId="0" fontId="0" fillId="0" borderId="1" xfId="20" applyFont="1" applyFill="1" applyBorder="1" applyAlignment="1">
      <alignment horizontal="center" vertical="center" wrapText="1"/>
    </xf>
    <xf numFmtId="178" fontId="0" fillId="0" borderId="6" xfId="20" applyNumberFormat="1" applyFont="1" applyFill="1" applyBorder="1" applyAlignment="1">
      <alignment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0" fillId="0" borderId="6" xfId="20" applyFont="1" applyFill="1" applyBorder="1" applyAlignment="1">
      <alignment horizontal="center" vertical="center" wrapText="1"/>
    </xf>
    <xf numFmtId="177" fontId="0" fillId="0" borderId="6" xfId="20" applyNumberFormat="1" applyFont="1" applyFill="1" applyBorder="1" applyAlignment="1">
      <alignment horizontal="center" vertical="center" wrapText="1"/>
    </xf>
    <xf numFmtId="178" fontId="0" fillId="0" borderId="2" xfId="2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20" applyFont="1" applyFill="1" applyBorder="1" applyAlignment="1">
      <alignment horizontal="center" vertical="center" wrapText="1"/>
    </xf>
    <xf numFmtId="177" fontId="0" fillId="0" borderId="2" xfId="2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178" fontId="0" fillId="0" borderId="6" xfId="2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9" fontId="0" fillId="0" borderId="1" xfId="2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2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80" fontId="0" fillId="0" borderId="7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0" xfId="20" applyNumberFormat="1" applyFont="1" applyFill="1" applyBorder="1" applyAlignment="1">
      <alignment horizontal="center" vertical="center"/>
    </xf>
    <xf numFmtId="178" fontId="0" fillId="0" borderId="4" xfId="2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 wrapText="1"/>
    </xf>
    <xf numFmtId="180" fontId="0" fillId="0" borderId="4" xfId="0" applyNumberFormat="1" applyFont="1" applyFill="1" applyBorder="1" applyAlignment="1">
      <alignment horizontal="center" vertical="center"/>
    </xf>
    <xf numFmtId="0" fontId="0" fillId="0" borderId="5" xfId="20" applyFont="1" applyFill="1" applyBorder="1" applyAlignment="1">
      <alignment horizontal="center" vertical="center"/>
    </xf>
    <xf numFmtId="0" fontId="0" fillId="0" borderId="2" xfId="20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 wrapText="1"/>
    </xf>
    <xf numFmtId="180" fontId="0" fillId="0" borderId="6" xfId="0" applyNumberFormat="1" applyFont="1" applyFill="1" applyBorder="1" applyAlignment="1">
      <alignment horizontal="center" vertical="center" wrapText="1"/>
    </xf>
    <xf numFmtId="180" fontId="2" fillId="0" borderId="5" xfId="0" applyNumberFormat="1" applyFont="1" applyFill="1" applyBorder="1" applyAlignment="1">
      <alignment horizontal="center" vertical="center" wrapText="1"/>
    </xf>
    <xf numFmtId="0" fontId="0" fillId="0" borderId="6" xfId="2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3" fillId="0" borderId="1" xfId="20" applyNumberFormat="1" applyFont="1" applyFill="1" applyBorder="1" applyAlignment="1">
      <alignment horizontal="center" vertical="center" wrapText="1"/>
    </xf>
    <xf numFmtId="178" fontId="0" fillId="0" borderId="0" xfId="20" applyNumberFormat="1" applyFont="1" applyFill="1" applyBorder="1" applyAlignment="1">
      <alignment vertical="center"/>
    </xf>
    <xf numFmtId="177" fontId="0" fillId="0" borderId="0" xfId="20" applyNumberFormat="1" applyFont="1" applyFill="1" applyBorder="1" applyAlignment="1">
      <alignment horizontal="center" vertical="center" wrapText="1"/>
    </xf>
    <xf numFmtId="176" fontId="0" fillId="0" borderId="0" xfId="20" applyNumberFormat="1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 applyProtection="1">
      <alignment horizontal="center" vertical="center" wrapText="1"/>
    </xf>
    <xf numFmtId="179" fontId="0" fillId="0" borderId="0" xfId="20" applyNumberFormat="1" applyFont="1" applyFill="1" applyBorder="1" applyAlignment="1">
      <alignment horizontal="center" vertical="center"/>
    </xf>
    <xf numFmtId="176" fontId="0" fillId="0" borderId="2" xfId="20" applyNumberFormat="1" applyFont="1" applyFill="1" applyBorder="1" applyAlignment="1">
      <alignment horizontal="center" vertical="center"/>
    </xf>
    <xf numFmtId="179" fontId="0" fillId="0" borderId="2" xfId="20" applyNumberFormat="1" applyFont="1" applyFill="1" applyBorder="1" applyAlignment="1">
      <alignment horizontal="center" vertical="center"/>
    </xf>
    <xf numFmtId="177" fontId="0" fillId="0" borderId="8" xfId="20" applyNumberFormat="1" applyFont="1" applyFill="1" applyBorder="1" applyAlignment="1">
      <alignment horizontal="center" vertical="center"/>
    </xf>
    <xf numFmtId="177" fontId="0" fillId="0" borderId="7" xfId="2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预估单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83"/>
  <sheetViews>
    <sheetView tabSelected="1" workbookViewId="0">
      <pane ySplit="4" topLeftCell="A5" activePane="bottomLeft" state="frozen"/>
      <selection/>
      <selection pane="bottomLeft" activeCell="A1" sqref="A1:AA1"/>
    </sheetView>
  </sheetViews>
  <sheetFormatPr defaultColWidth="9" defaultRowHeight="24.95" customHeight="1"/>
  <cols>
    <col min="1" max="1" width="4.56666666666667" style="5" customWidth="1"/>
    <col min="2" max="2" width="6.80833333333333" style="1" customWidth="1"/>
    <col min="3" max="3" width="12.2833333333333" style="6" customWidth="1"/>
    <col min="4" max="4" width="9.225" style="2" customWidth="1"/>
    <col min="5" max="5" width="7.925" style="2" customWidth="1"/>
    <col min="6" max="6" width="9.56666666666667" style="2" customWidth="1"/>
    <col min="7" max="7" width="5.68333333333333" style="7" customWidth="1"/>
    <col min="8" max="8" width="9.73333333333333" style="2" customWidth="1"/>
    <col min="9" max="9" width="9.74166666666667" style="8" customWidth="1"/>
    <col min="10" max="10" width="5.51666666666667" style="2" customWidth="1"/>
    <col min="11" max="11" width="5.25" style="2" customWidth="1"/>
    <col min="12" max="12" width="6.375" style="2" customWidth="1"/>
    <col min="13" max="26" width="8.625" style="2" customWidth="1"/>
    <col min="27" max="27" width="8.625" style="9" customWidth="1"/>
    <col min="28" max="37" width="9" style="3"/>
    <col min="38" max="38" width="9" style="10"/>
    <col min="39" max="16384" width="9" style="2"/>
  </cols>
  <sheetData>
    <row r="1" s="1" customFormat="1" ht="45.95" customHeight="1" spans="1:38">
      <c r="A1" s="1" t="s">
        <v>0</v>
      </c>
      <c r="C1" s="1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2"/>
    </row>
    <row r="2" customHeight="1" spans="3:27">
      <c r="C2" s="11"/>
      <c r="E2" s="6" t="s">
        <v>1</v>
      </c>
      <c r="F2" s="6"/>
      <c r="G2" s="6"/>
      <c r="H2" s="6"/>
      <c r="I2" s="6"/>
      <c r="J2" s="6"/>
      <c r="K2" s="6"/>
      <c r="L2" s="6"/>
      <c r="M2" s="6" t="s">
        <v>2</v>
      </c>
      <c r="N2" s="6"/>
      <c r="O2" s="6"/>
      <c r="P2" s="6"/>
      <c r="Q2" s="6"/>
      <c r="R2" s="6"/>
      <c r="S2" s="6"/>
      <c r="T2" s="6"/>
      <c r="U2" s="6"/>
      <c r="V2" s="6" t="s">
        <v>3</v>
      </c>
      <c r="W2" s="6"/>
      <c r="X2" s="6"/>
      <c r="Y2" s="6" t="s">
        <v>4</v>
      </c>
      <c r="Z2" s="6"/>
      <c r="AA2" s="6"/>
    </row>
    <row r="3" customHeight="1" spans="1:27">
      <c r="A3" s="5" t="s">
        <v>5</v>
      </c>
      <c r="B3" s="12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13" t="s">
        <v>11</v>
      </c>
      <c r="H3" s="6" t="s">
        <v>12</v>
      </c>
      <c r="I3" s="6"/>
      <c r="J3" s="6" t="s">
        <v>13</v>
      </c>
      <c r="K3" s="6" t="s">
        <v>14</v>
      </c>
      <c r="L3" s="6" t="s">
        <v>15</v>
      </c>
      <c r="M3" s="6" t="s">
        <v>16</v>
      </c>
      <c r="N3" s="6"/>
      <c r="O3" s="6"/>
      <c r="P3" s="6" t="s">
        <v>17</v>
      </c>
      <c r="Q3" s="6"/>
      <c r="R3" s="6"/>
      <c r="S3" s="6" t="s">
        <v>18</v>
      </c>
      <c r="T3" s="6"/>
      <c r="U3" s="6"/>
      <c r="V3" s="6" t="s">
        <v>19</v>
      </c>
      <c r="W3" s="6"/>
      <c r="X3" s="6"/>
      <c r="Y3" s="6" t="s">
        <v>20</v>
      </c>
      <c r="Z3" s="6"/>
      <c r="AA3" s="6"/>
    </row>
    <row r="4" ht="17" customHeight="1" spans="2:27">
      <c r="B4" s="14"/>
      <c r="D4" s="6"/>
      <c r="E4" s="6"/>
      <c r="F4" s="6"/>
      <c r="G4" s="13"/>
      <c r="H4" s="6" t="s">
        <v>21</v>
      </c>
      <c r="I4" s="43" t="s">
        <v>22</v>
      </c>
      <c r="J4" s="6"/>
      <c r="K4" s="6"/>
      <c r="L4" s="6"/>
      <c r="M4" s="6" t="s">
        <v>23</v>
      </c>
      <c r="N4" s="6" t="s">
        <v>24</v>
      </c>
      <c r="O4" s="6" t="s">
        <v>25</v>
      </c>
      <c r="P4" s="6" t="s">
        <v>23</v>
      </c>
      <c r="Q4" s="6" t="s">
        <v>24</v>
      </c>
      <c r="R4" s="6" t="s">
        <v>25</v>
      </c>
      <c r="S4" s="6" t="s">
        <v>23</v>
      </c>
      <c r="T4" s="6" t="s">
        <v>24</v>
      </c>
      <c r="U4" s="6" t="s">
        <v>25</v>
      </c>
      <c r="V4" s="6" t="s">
        <v>23</v>
      </c>
      <c r="W4" s="6" t="s">
        <v>24</v>
      </c>
      <c r="X4" s="6" t="s">
        <v>25</v>
      </c>
      <c r="Y4" s="6" t="s">
        <v>23</v>
      </c>
      <c r="Z4" s="6" t="s">
        <v>24</v>
      </c>
      <c r="AA4" s="6" t="s">
        <v>25</v>
      </c>
    </row>
    <row r="5" s="2" customFormat="1" customHeight="1" spans="1:38">
      <c r="A5" s="15">
        <v>1</v>
      </c>
      <c r="B5" s="16" t="s">
        <v>26</v>
      </c>
      <c r="C5" s="17" t="s">
        <v>27</v>
      </c>
      <c r="D5" s="17" t="s">
        <v>28</v>
      </c>
      <c r="E5" s="17" t="s">
        <v>29</v>
      </c>
      <c r="F5" s="18">
        <f>I5+I6+I7</f>
        <v>37.78</v>
      </c>
      <c r="G5" s="19">
        <v>1997</v>
      </c>
      <c r="H5" s="6"/>
      <c r="I5" s="28">
        <v>2.69</v>
      </c>
      <c r="J5" s="44" t="s">
        <v>30</v>
      </c>
      <c r="K5" s="6" t="s">
        <v>31</v>
      </c>
      <c r="L5" s="45" t="s">
        <v>25</v>
      </c>
      <c r="M5" s="6"/>
      <c r="N5" s="6"/>
      <c r="O5" s="28">
        <v>2.69</v>
      </c>
      <c r="P5" s="6"/>
      <c r="Q5" s="6"/>
      <c r="R5" s="28">
        <v>2.69</v>
      </c>
      <c r="S5" s="6"/>
      <c r="T5" s="6"/>
      <c r="U5" s="28">
        <v>2.69</v>
      </c>
      <c r="V5" s="6"/>
      <c r="W5" s="6"/>
      <c r="X5" s="28">
        <v>2.69</v>
      </c>
      <c r="Y5" s="6"/>
      <c r="Z5" s="6"/>
      <c r="AA5" s="28">
        <v>2.69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10"/>
    </row>
    <row r="6" s="2" customFormat="1" customHeight="1" spans="1:38">
      <c r="A6" s="20"/>
      <c r="B6" s="21"/>
      <c r="C6" s="22"/>
      <c r="D6" s="22"/>
      <c r="E6" s="22"/>
      <c r="F6" s="23"/>
      <c r="G6" s="19">
        <v>1997</v>
      </c>
      <c r="H6" s="6"/>
      <c r="I6" s="28">
        <v>30.89</v>
      </c>
      <c r="J6" s="44" t="s">
        <v>32</v>
      </c>
      <c r="K6" s="6" t="s">
        <v>31</v>
      </c>
      <c r="L6" s="45" t="s">
        <v>25</v>
      </c>
      <c r="M6" s="6"/>
      <c r="N6" s="6"/>
      <c r="O6" s="28">
        <v>30.89</v>
      </c>
      <c r="P6" s="6"/>
      <c r="Q6" s="6"/>
      <c r="R6" s="28">
        <v>30.89</v>
      </c>
      <c r="S6" s="6"/>
      <c r="T6" s="6"/>
      <c r="U6" s="28">
        <v>30.89</v>
      </c>
      <c r="V6" s="6"/>
      <c r="W6" s="6"/>
      <c r="X6" s="28">
        <v>30.89</v>
      </c>
      <c r="Y6" s="6"/>
      <c r="Z6" s="6"/>
      <c r="AA6" s="28">
        <v>30.89</v>
      </c>
      <c r="AB6" s="3"/>
      <c r="AC6" s="3"/>
      <c r="AD6" s="3"/>
      <c r="AE6" s="3"/>
      <c r="AF6" s="3"/>
      <c r="AG6" s="3"/>
      <c r="AH6" s="3"/>
      <c r="AI6" s="3"/>
      <c r="AJ6" s="3"/>
      <c r="AK6" s="3"/>
      <c r="AL6" s="10"/>
    </row>
    <row r="7" s="2" customFormat="1" customHeight="1" spans="1:38">
      <c r="A7" s="24"/>
      <c r="B7" s="25"/>
      <c r="C7" s="26"/>
      <c r="D7" s="26"/>
      <c r="E7" s="26"/>
      <c r="F7" s="27"/>
      <c r="G7" s="19">
        <v>1982</v>
      </c>
      <c r="H7" s="6"/>
      <c r="I7" s="28">
        <f>3.55+0.65</f>
        <v>4.2</v>
      </c>
      <c r="J7" s="44" t="s">
        <v>30</v>
      </c>
      <c r="K7" s="6" t="s">
        <v>31</v>
      </c>
      <c r="L7" s="45" t="s">
        <v>25</v>
      </c>
      <c r="M7" s="6"/>
      <c r="N7" s="6"/>
      <c r="O7" s="28">
        <f>3.55+0.65</f>
        <v>4.2</v>
      </c>
      <c r="P7" s="6"/>
      <c r="Q7" s="6"/>
      <c r="R7" s="28">
        <f>3.55+0.65</f>
        <v>4.2</v>
      </c>
      <c r="S7" s="6"/>
      <c r="T7" s="6"/>
      <c r="U7" s="28">
        <f>3.55+0.65</f>
        <v>4.2</v>
      </c>
      <c r="V7" s="6"/>
      <c r="W7" s="6"/>
      <c r="X7" s="28">
        <f>3.55+0.65</f>
        <v>4.2</v>
      </c>
      <c r="Y7" s="6"/>
      <c r="Z7" s="6"/>
      <c r="AA7" s="28">
        <f>3.55+0.65</f>
        <v>4.2</v>
      </c>
      <c r="AB7" s="3"/>
      <c r="AC7" s="3"/>
      <c r="AD7" s="3"/>
      <c r="AE7" s="3"/>
      <c r="AF7" s="3"/>
      <c r="AG7" s="3"/>
      <c r="AH7" s="3"/>
      <c r="AI7" s="3"/>
      <c r="AJ7" s="3"/>
      <c r="AK7" s="3"/>
      <c r="AL7" s="10"/>
    </row>
    <row r="8" s="2" customFormat="1" customHeight="1" spans="1:38">
      <c r="A8" s="15">
        <v>2</v>
      </c>
      <c r="B8" s="16" t="s">
        <v>33</v>
      </c>
      <c r="C8" s="17" t="s">
        <v>34</v>
      </c>
      <c r="D8" s="17" t="s">
        <v>35</v>
      </c>
      <c r="E8" s="17" t="s">
        <v>36</v>
      </c>
      <c r="F8" s="28">
        <v>3.55</v>
      </c>
      <c r="G8" s="19">
        <v>1995</v>
      </c>
      <c r="H8" s="6"/>
      <c r="I8" s="28">
        <v>3.55</v>
      </c>
      <c r="J8" s="44" t="s">
        <v>30</v>
      </c>
      <c r="K8" s="6" t="s">
        <v>31</v>
      </c>
      <c r="L8" s="45" t="s">
        <v>25</v>
      </c>
      <c r="M8" s="6"/>
      <c r="N8" s="6"/>
      <c r="O8" s="6">
        <v>3.55</v>
      </c>
      <c r="P8" s="6"/>
      <c r="Q8" s="6"/>
      <c r="R8" s="28">
        <v>3.55</v>
      </c>
      <c r="S8" s="6"/>
      <c r="T8" s="6"/>
      <c r="U8" s="28">
        <v>3.55</v>
      </c>
      <c r="V8" s="6"/>
      <c r="W8" s="6"/>
      <c r="X8" s="28">
        <v>3.55</v>
      </c>
      <c r="Y8" s="6"/>
      <c r="Z8" s="6"/>
      <c r="AA8" s="28">
        <v>3.55</v>
      </c>
      <c r="AB8" s="3"/>
      <c r="AC8" s="3"/>
      <c r="AD8" s="3"/>
      <c r="AE8" s="3"/>
      <c r="AF8" s="3"/>
      <c r="AG8" s="3"/>
      <c r="AH8" s="3"/>
      <c r="AI8" s="3"/>
      <c r="AJ8" s="3"/>
      <c r="AK8" s="3"/>
      <c r="AL8" s="10"/>
    </row>
    <row r="9" s="2" customFormat="1" customHeight="1" spans="1:38">
      <c r="A9" s="15">
        <v>3</v>
      </c>
      <c r="B9" s="16" t="s">
        <v>37</v>
      </c>
      <c r="C9" s="17" t="s">
        <v>38</v>
      </c>
      <c r="D9" s="17" t="s">
        <v>39</v>
      </c>
      <c r="E9" s="17" t="s">
        <v>40</v>
      </c>
      <c r="F9" s="18">
        <f>H9+I10</f>
        <v>77.45</v>
      </c>
      <c r="G9" s="19">
        <v>1989</v>
      </c>
      <c r="H9" s="29">
        <v>58.91</v>
      </c>
      <c r="J9" s="46" t="s">
        <v>30</v>
      </c>
      <c r="K9" s="6" t="s">
        <v>31</v>
      </c>
      <c r="L9" s="45" t="s">
        <v>23</v>
      </c>
      <c r="M9" s="29">
        <v>58.91</v>
      </c>
      <c r="N9" s="6"/>
      <c r="O9" s="6"/>
      <c r="P9" s="29">
        <v>58.91</v>
      </c>
      <c r="Q9" s="6"/>
      <c r="R9" s="28"/>
      <c r="S9" s="29">
        <v>58.91</v>
      </c>
      <c r="T9" s="6"/>
      <c r="U9" s="28"/>
      <c r="V9" s="29">
        <v>58.91</v>
      </c>
      <c r="W9" s="6"/>
      <c r="X9" s="28"/>
      <c r="Y9" s="29">
        <v>58.91</v>
      </c>
      <c r="Z9" s="6"/>
      <c r="AA9" s="28"/>
      <c r="AB9" s="3"/>
      <c r="AC9" s="3"/>
      <c r="AD9" s="3"/>
      <c r="AE9" s="3"/>
      <c r="AF9" s="3"/>
      <c r="AG9" s="3"/>
      <c r="AH9" s="3"/>
      <c r="AI9" s="3"/>
      <c r="AJ9" s="3"/>
      <c r="AK9" s="3"/>
      <c r="AL9" s="10"/>
    </row>
    <row r="10" s="2" customFormat="1" customHeight="1" spans="1:38">
      <c r="A10" s="24"/>
      <c r="B10" s="25"/>
      <c r="C10" s="26"/>
      <c r="D10" s="26"/>
      <c r="E10" s="26"/>
      <c r="F10" s="27"/>
      <c r="G10" s="19">
        <v>2000</v>
      </c>
      <c r="H10" s="6"/>
      <c r="I10" s="29">
        <v>18.54</v>
      </c>
      <c r="J10" s="46" t="s">
        <v>41</v>
      </c>
      <c r="K10" s="6" t="s">
        <v>31</v>
      </c>
      <c r="L10" s="45" t="s">
        <v>25</v>
      </c>
      <c r="M10" s="6"/>
      <c r="N10" s="6"/>
      <c r="O10" s="29">
        <v>18.54</v>
      </c>
      <c r="P10" s="6"/>
      <c r="Q10" s="6"/>
      <c r="R10" s="29">
        <v>18.54</v>
      </c>
      <c r="S10" s="6"/>
      <c r="T10" s="6"/>
      <c r="U10" s="29">
        <v>18.54</v>
      </c>
      <c r="V10" s="6"/>
      <c r="W10" s="6"/>
      <c r="X10" s="29">
        <v>18.54</v>
      </c>
      <c r="Y10" s="6"/>
      <c r="Z10" s="6"/>
      <c r="AA10" s="29">
        <v>18.54</v>
      </c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10"/>
    </row>
    <row r="11" s="2" customFormat="1" customHeight="1" spans="1:38">
      <c r="A11" s="24">
        <v>4</v>
      </c>
      <c r="B11" s="30" t="s">
        <v>42</v>
      </c>
      <c r="C11" s="31" t="s">
        <v>43</v>
      </c>
      <c r="D11" s="30" t="s">
        <v>44</v>
      </c>
      <c r="E11" s="32" t="s">
        <v>45</v>
      </c>
      <c r="F11" s="27">
        <v>7.56</v>
      </c>
      <c r="G11" s="19">
        <v>2013</v>
      </c>
      <c r="H11" s="6"/>
      <c r="I11" s="29">
        <v>7.56</v>
      </c>
      <c r="J11" s="46" t="s">
        <v>30</v>
      </c>
      <c r="K11" s="6" t="s">
        <v>31</v>
      </c>
      <c r="L11" s="45" t="s">
        <v>25</v>
      </c>
      <c r="M11" s="6"/>
      <c r="N11" s="6"/>
      <c r="O11" s="29">
        <v>7.56</v>
      </c>
      <c r="P11" s="6"/>
      <c r="Q11" s="6"/>
      <c r="R11" s="29">
        <v>7.56</v>
      </c>
      <c r="S11" s="6"/>
      <c r="T11" s="6"/>
      <c r="U11" s="29">
        <v>7.56</v>
      </c>
      <c r="V11" s="6"/>
      <c r="W11" s="6"/>
      <c r="X11" s="29">
        <v>7.56</v>
      </c>
      <c r="Y11" s="6"/>
      <c r="Z11" s="6"/>
      <c r="AA11" s="29">
        <v>7.56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10"/>
    </row>
    <row r="12" s="2" customFormat="1" customHeight="1" spans="1:38">
      <c r="A12" s="5">
        <v>5</v>
      </c>
      <c r="B12" s="30" t="s">
        <v>46</v>
      </c>
      <c r="C12" s="31" t="s">
        <v>47</v>
      </c>
      <c r="D12" s="19" t="s">
        <v>48</v>
      </c>
      <c r="E12" s="19" t="s">
        <v>49</v>
      </c>
      <c r="F12" s="6">
        <v>3.55</v>
      </c>
      <c r="G12" s="19">
        <v>1985</v>
      </c>
      <c r="H12" s="6"/>
      <c r="I12" s="6">
        <v>3.55</v>
      </c>
      <c r="J12" s="47" t="s">
        <v>30</v>
      </c>
      <c r="K12" s="6" t="s">
        <v>31</v>
      </c>
      <c r="L12" s="19" t="s">
        <v>25</v>
      </c>
      <c r="M12" s="6"/>
      <c r="N12" s="6"/>
      <c r="O12" s="6">
        <v>3.55</v>
      </c>
      <c r="P12" s="6"/>
      <c r="Q12" s="6"/>
      <c r="R12" s="6">
        <v>3.55</v>
      </c>
      <c r="S12" s="6"/>
      <c r="T12" s="6"/>
      <c r="U12" s="6">
        <v>3.55</v>
      </c>
      <c r="V12" s="6"/>
      <c r="W12" s="6"/>
      <c r="X12" s="6">
        <v>3.55</v>
      </c>
      <c r="Y12" s="6"/>
      <c r="Z12" s="6"/>
      <c r="AA12" s="6">
        <v>3.55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10"/>
    </row>
    <row r="13" s="2" customFormat="1" customHeight="1" spans="1:38">
      <c r="A13" s="15">
        <v>6</v>
      </c>
      <c r="B13" s="16" t="s">
        <v>50</v>
      </c>
      <c r="C13" s="17" t="s">
        <v>51</v>
      </c>
      <c r="D13" s="17" t="s">
        <v>52</v>
      </c>
      <c r="E13" s="17" t="s">
        <v>53</v>
      </c>
      <c r="F13" s="18">
        <f>H13+I14</f>
        <v>38.1</v>
      </c>
      <c r="G13" s="19">
        <v>1980</v>
      </c>
      <c r="H13" s="33">
        <v>37.59</v>
      </c>
      <c r="I13" s="6"/>
      <c r="J13" s="46" t="s">
        <v>30</v>
      </c>
      <c r="K13" s="6" t="s">
        <v>31</v>
      </c>
      <c r="L13" s="45" t="s">
        <v>23</v>
      </c>
      <c r="M13" s="33">
        <v>37.59</v>
      </c>
      <c r="N13" s="6"/>
      <c r="O13" s="6"/>
      <c r="P13" s="33">
        <v>37.59</v>
      </c>
      <c r="Q13" s="6"/>
      <c r="R13" s="6"/>
      <c r="S13" s="33">
        <v>37.59</v>
      </c>
      <c r="T13" s="6"/>
      <c r="U13" s="6"/>
      <c r="V13" s="33">
        <v>37.59</v>
      </c>
      <c r="W13" s="6"/>
      <c r="X13" s="6"/>
      <c r="Y13" s="33">
        <v>37.59</v>
      </c>
      <c r="Z13" s="6"/>
      <c r="AA13" s="6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10"/>
    </row>
    <row r="14" s="2" customFormat="1" customHeight="1" spans="1:38">
      <c r="A14" s="24"/>
      <c r="B14" s="25"/>
      <c r="C14" s="26"/>
      <c r="D14" s="26"/>
      <c r="E14" s="26"/>
      <c r="F14" s="27"/>
      <c r="G14" s="19">
        <v>2000</v>
      </c>
      <c r="H14" s="33"/>
      <c r="I14" s="33">
        <v>0.51</v>
      </c>
      <c r="J14" s="46" t="s">
        <v>30</v>
      </c>
      <c r="K14" s="6" t="s">
        <v>31</v>
      </c>
      <c r="L14" s="45" t="s">
        <v>25</v>
      </c>
      <c r="M14" s="6"/>
      <c r="N14" s="6"/>
      <c r="O14" s="6">
        <v>0.51</v>
      </c>
      <c r="P14" s="6"/>
      <c r="Q14" s="6"/>
      <c r="R14" s="6">
        <v>0.51</v>
      </c>
      <c r="S14" s="6"/>
      <c r="T14" s="6"/>
      <c r="U14" s="6">
        <v>0.51</v>
      </c>
      <c r="V14" s="6"/>
      <c r="W14" s="6"/>
      <c r="X14" s="6">
        <v>0.51</v>
      </c>
      <c r="Y14" s="6"/>
      <c r="Z14" s="6"/>
      <c r="AA14" s="6">
        <v>0.51</v>
      </c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10"/>
    </row>
    <row r="15" s="2" customFormat="1" customHeight="1" spans="1:38">
      <c r="A15" s="15">
        <v>7</v>
      </c>
      <c r="B15" s="16" t="s">
        <v>54</v>
      </c>
      <c r="C15" s="17" t="s">
        <v>55</v>
      </c>
      <c r="D15" s="17" t="s">
        <v>56</v>
      </c>
      <c r="E15" s="17" t="s">
        <v>57</v>
      </c>
      <c r="F15" s="18">
        <f>I15+I16+I17</f>
        <v>16.8</v>
      </c>
      <c r="G15" s="19">
        <v>2000</v>
      </c>
      <c r="H15" s="6"/>
      <c r="I15" s="33">
        <v>1.33</v>
      </c>
      <c r="J15" s="48" t="s">
        <v>32</v>
      </c>
      <c r="K15" s="6" t="s">
        <v>31</v>
      </c>
      <c r="L15" s="45" t="s">
        <v>25</v>
      </c>
      <c r="M15" s="6"/>
      <c r="N15" s="6"/>
      <c r="O15" s="6">
        <v>1.33</v>
      </c>
      <c r="P15" s="6"/>
      <c r="Q15" s="6"/>
      <c r="R15" s="6">
        <v>1.33</v>
      </c>
      <c r="S15" s="6"/>
      <c r="T15" s="6"/>
      <c r="U15" s="6">
        <v>1.33</v>
      </c>
      <c r="V15" s="6"/>
      <c r="W15" s="6"/>
      <c r="X15" s="6">
        <v>1.33</v>
      </c>
      <c r="Y15" s="6"/>
      <c r="Z15" s="6"/>
      <c r="AA15" s="6">
        <v>1.33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10"/>
    </row>
    <row r="16" s="2" customFormat="1" customHeight="1" spans="1:38">
      <c r="A16" s="20"/>
      <c r="B16" s="21"/>
      <c r="C16" s="22"/>
      <c r="D16" s="22"/>
      <c r="E16" s="22"/>
      <c r="F16" s="23"/>
      <c r="G16" s="19">
        <v>1985</v>
      </c>
      <c r="H16" s="6"/>
      <c r="I16" s="33">
        <v>10.68</v>
      </c>
      <c r="J16" s="46" t="s">
        <v>30</v>
      </c>
      <c r="K16" s="6" t="s">
        <v>31</v>
      </c>
      <c r="L16" s="45" t="s">
        <v>24</v>
      </c>
      <c r="M16" s="6"/>
      <c r="N16" s="33">
        <v>10.68</v>
      </c>
      <c r="O16" s="6"/>
      <c r="P16" s="6"/>
      <c r="Q16" s="33">
        <v>10.68</v>
      </c>
      <c r="R16" s="6"/>
      <c r="S16" s="6"/>
      <c r="T16" s="33">
        <v>10.68</v>
      </c>
      <c r="U16" s="6"/>
      <c r="V16" s="6"/>
      <c r="W16" s="33">
        <v>10.68</v>
      </c>
      <c r="X16" s="6"/>
      <c r="Y16" s="6"/>
      <c r="Z16" s="33">
        <v>10.68</v>
      </c>
      <c r="AA16" s="6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10"/>
    </row>
    <row r="17" s="2" customFormat="1" customHeight="1" spans="1:38">
      <c r="A17" s="24"/>
      <c r="B17" s="25"/>
      <c r="C17" s="26"/>
      <c r="D17" s="26"/>
      <c r="E17" s="26"/>
      <c r="F17" s="27"/>
      <c r="G17" s="19">
        <v>1988</v>
      </c>
      <c r="H17" s="6"/>
      <c r="I17" s="33">
        <f>3.46+1.33</f>
        <v>4.79</v>
      </c>
      <c r="J17" s="48" t="s">
        <v>30</v>
      </c>
      <c r="K17" s="6" t="s">
        <v>31</v>
      </c>
      <c r="L17" s="45" t="s">
        <v>25</v>
      </c>
      <c r="M17" s="6"/>
      <c r="N17" s="6"/>
      <c r="O17" s="6">
        <v>4.79</v>
      </c>
      <c r="P17" s="6"/>
      <c r="Q17" s="6"/>
      <c r="R17" s="6">
        <v>4.79</v>
      </c>
      <c r="S17" s="6"/>
      <c r="T17" s="6"/>
      <c r="U17" s="6">
        <v>4.79</v>
      </c>
      <c r="V17" s="6"/>
      <c r="W17" s="6"/>
      <c r="X17" s="6">
        <v>4.79</v>
      </c>
      <c r="Y17" s="6"/>
      <c r="Z17" s="6"/>
      <c r="AA17" s="6">
        <v>4.79</v>
      </c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10"/>
    </row>
    <row r="18" s="2" customFormat="1" customHeight="1" spans="1:38">
      <c r="A18" s="1">
        <v>8</v>
      </c>
      <c r="B18" s="30" t="s">
        <v>58</v>
      </c>
      <c r="C18" s="19" t="s">
        <v>59</v>
      </c>
      <c r="D18" s="19" t="s">
        <v>60</v>
      </c>
      <c r="E18" s="32" t="s">
        <v>61</v>
      </c>
      <c r="F18" s="6">
        <f>H18+I19</f>
        <v>108.16</v>
      </c>
      <c r="G18" s="19">
        <v>1982</v>
      </c>
      <c r="H18" s="29">
        <v>57.34</v>
      </c>
      <c r="I18" s="33"/>
      <c r="J18" s="48" t="s">
        <v>30</v>
      </c>
      <c r="K18" s="6" t="s">
        <v>31</v>
      </c>
      <c r="L18" s="45" t="s">
        <v>23</v>
      </c>
      <c r="M18" s="29">
        <v>57.34</v>
      </c>
      <c r="N18" s="6"/>
      <c r="O18" s="6"/>
      <c r="P18" s="29">
        <v>57.34</v>
      </c>
      <c r="Q18" s="6"/>
      <c r="R18" s="6"/>
      <c r="S18" s="29">
        <v>57.34</v>
      </c>
      <c r="T18" s="6"/>
      <c r="U18" s="6"/>
      <c r="V18" s="29">
        <v>57.34</v>
      </c>
      <c r="W18" s="6"/>
      <c r="X18" s="6"/>
      <c r="Y18" s="29">
        <v>57.34</v>
      </c>
      <c r="Z18" s="6"/>
      <c r="AA18" s="6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10"/>
    </row>
    <row r="19" s="2" customFormat="1" customHeight="1" spans="1:38">
      <c r="A19" s="1"/>
      <c r="B19" s="30"/>
      <c r="C19" s="19"/>
      <c r="D19" s="19"/>
      <c r="E19" s="32"/>
      <c r="F19" s="6"/>
      <c r="G19" s="19">
        <v>1993</v>
      </c>
      <c r="H19" s="6"/>
      <c r="I19" s="33">
        <v>50.82</v>
      </c>
      <c r="J19" s="48" t="s">
        <v>41</v>
      </c>
      <c r="K19" s="6" t="s">
        <v>31</v>
      </c>
      <c r="L19" s="45" t="s">
        <v>25</v>
      </c>
      <c r="M19" s="6"/>
      <c r="N19" s="6"/>
      <c r="O19" s="33">
        <v>50.82</v>
      </c>
      <c r="P19" s="6"/>
      <c r="Q19" s="6"/>
      <c r="R19" s="33">
        <v>50.82</v>
      </c>
      <c r="S19" s="6"/>
      <c r="T19" s="6"/>
      <c r="U19" s="33">
        <v>50.82</v>
      </c>
      <c r="V19" s="6"/>
      <c r="W19" s="6"/>
      <c r="X19" s="33">
        <v>50.82</v>
      </c>
      <c r="Y19" s="6"/>
      <c r="Z19" s="6"/>
      <c r="AA19" s="33">
        <v>50.82</v>
      </c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10"/>
    </row>
    <row r="20" s="2" customFormat="1" customHeight="1" spans="1:38">
      <c r="A20" s="1">
        <v>9</v>
      </c>
      <c r="B20" s="30" t="s">
        <v>62</v>
      </c>
      <c r="C20" s="19" t="s">
        <v>59</v>
      </c>
      <c r="D20" s="19" t="s">
        <v>63</v>
      </c>
      <c r="E20" s="32" t="s">
        <v>64</v>
      </c>
      <c r="F20" s="29">
        <v>46.91</v>
      </c>
      <c r="G20" s="19">
        <v>1982</v>
      </c>
      <c r="H20" s="29">
        <v>46.91</v>
      </c>
      <c r="I20" s="33"/>
      <c r="J20" s="48" t="s">
        <v>30</v>
      </c>
      <c r="K20" s="6" t="s">
        <v>31</v>
      </c>
      <c r="L20" s="45" t="s">
        <v>23</v>
      </c>
      <c r="M20" s="29">
        <v>46.91</v>
      </c>
      <c r="N20" s="6"/>
      <c r="O20" s="33"/>
      <c r="P20" s="29">
        <v>46.91</v>
      </c>
      <c r="Q20" s="6"/>
      <c r="R20" s="33"/>
      <c r="S20" s="29">
        <v>46.91</v>
      </c>
      <c r="T20" s="6"/>
      <c r="U20" s="33"/>
      <c r="V20" s="29">
        <v>46.91</v>
      </c>
      <c r="W20" s="6"/>
      <c r="X20" s="33"/>
      <c r="Y20" s="29">
        <v>46.91</v>
      </c>
      <c r="Z20" s="6"/>
      <c r="AA20" s="3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10"/>
    </row>
    <row r="21" s="2" customFormat="1" customHeight="1" spans="1:38">
      <c r="A21" s="15">
        <v>10</v>
      </c>
      <c r="B21" s="16" t="s">
        <v>65</v>
      </c>
      <c r="C21" s="17" t="s">
        <v>66</v>
      </c>
      <c r="D21" s="17" t="s">
        <v>67</v>
      </c>
      <c r="E21" s="17" t="s">
        <v>68</v>
      </c>
      <c r="F21" s="18">
        <f>H21+I22</f>
        <v>31.74</v>
      </c>
      <c r="G21" s="19">
        <v>1987</v>
      </c>
      <c r="H21" s="6">
        <v>23.56</v>
      </c>
      <c r="I21" s="6"/>
      <c r="J21" s="44" t="s">
        <v>30</v>
      </c>
      <c r="K21" s="6" t="s">
        <v>31</v>
      </c>
      <c r="L21" s="19" t="s">
        <v>23</v>
      </c>
      <c r="M21" s="6">
        <v>23.56</v>
      </c>
      <c r="N21" s="6"/>
      <c r="O21" s="6"/>
      <c r="P21" s="6">
        <v>23.56</v>
      </c>
      <c r="Q21" s="6"/>
      <c r="R21" s="6"/>
      <c r="S21" s="6">
        <v>23.56</v>
      </c>
      <c r="T21" s="6"/>
      <c r="U21" s="6"/>
      <c r="V21" s="6">
        <v>23.56</v>
      </c>
      <c r="W21" s="6"/>
      <c r="X21" s="6"/>
      <c r="Y21" s="6">
        <v>23.56</v>
      </c>
      <c r="Z21" s="6"/>
      <c r="AA21" s="6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10"/>
    </row>
    <row r="22" s="2" customFormat="1" customHeight="1" spans="1:38">
      <c r="A22" s="24"/>
      <c r="B22" s="25"/>
      <c r="C22" s="26"/>
      <c r="D22" s="26"/>
      <c r="E22" s="26"/>
      <c r="F22" s="27"/>
      <c r="G22" s="19">
        <v>1987</v>
      </c>
      <c r="H22" s="6"/>
      <c r="I22" s="6">
        <v>8.18</v>
      </c>
      <c r="J22" s="44" t="s">
        <v>41</v>
      </c>
      <c r="K22" s="6" t="s">
        <v>31</v>
      </c>
      <c r="L22" s="45" t="s">
        <v>25</v>
      </c>
      <c r="M22" s="6"/>
      <c r="N22" s="6"/>
      <c r="O22" s="6">
        <v>8.18</v>
      </c>
      <c r="P22" s="6"/>
      <c r="Q22" s="6"/>
      <c r="R22" s="6">
        <v>8.18</v>
      </c>
      <c r="S22" s="6"/>
      <c r="T22" s="6"/>
      <c r="U22" s="6">
        <v>8.18</v>
      </c>
      <c r="V22" s="6"/>
      <c r="W22" s="6"/>
      <c r="X22" s="6">
        <v>8.18</v>
      </c>
      <c r="Y22" s="6"/>
      <c r="Z22" s="6"/>
      <c r="AA22" s="6">
        <v>8.18</v>
      </c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10"/>
    </row>
    <row r="23" s="2" customFormat="1" customHeight="1" spans="1:38">
      <c r="A23" s="15">
        <v>11</v>
      </c>
      <c r="B23" s="16" t="s">
        <v>69</v>
      </c>
      <c r="C23" s="17" t="s">
        <v>70</v>
      </c>
      <c r="D23" s="17" t="s">
        <v>71</v>
      </c>
      <c r="E23" s="17" t="s">
        <v>72</v>
      </c>
      <c r="F23" s="18">
        <f>I23+I24</f>
        <v>6.61</v>
      </c>
      <c r="G23" s="19">
        <v>1985</v>
      </c>
      <c r="H23" s="6"/>
      <c r="I23" s="6">
        <v>1.3</v>
      </c>
      <c r="J23" s="44" t="s">
        <v>30</v>
      </c>
      <c r="K23" s="6" t="s">
        <v>31</v>
      </c>
      <c r="L23" s="45" t="s">
        <v>25</v>
      </c>
      <c r="M23" s="6"/>
      <c r="N23" s="6"/>
      <c r="O23" s="6">
        <v>1.3</v>
      </c>
      <c r="P23" s="6"/>
      <c r="Q23" s="6"/>
      <c r="R23" s="6">
        <v>1.3</v>
      </c>
      <c r="S23" s="6"/>
      <c r="T23" s="6"/>
      <c r="U23" s="6">
        <v>1.3</v>
      </c>
      <c r="V23" s="6"/>
      <c r="W23" s="6"/>
      <c r="X23" s="6">
        <v>1.3</v>
      </c>
      <c r="Y23" s="6"/>
      <c r="Z23" s="6"/>
      <c r="AA23" s="6">
        <v>1.3</v>
      </c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10"/>
    </row>
    <row r="24" s="2" customFormat="1" customHeight="1" spans="1:38">
      <c r="A24" s="24"/>
      <c r="B24" s="25"/>
      <c r="C24" s="26"/>
      <c r="D24" s="26"/>
      <c r="E24" s="26"/>
      <c r="F24" s="27"/>
      <c r="G24" s="19">
        <v>1982</v>
      </c>
      <c r="H24" s="6"/>
      <c r="I24" s="6">
        <v>5.31</v>
      </c>
      <c r="J24" s="44" t="s">
        <v>30</v>
      </c>
      <c r="K24" s="6" t="s">
        <v>31</v>
      </c>
      <c r="L24" s="45" t="s">
        <v>25</v>
      </c>
      <c r="M24" s="6"/>
      <c r="N24" s="6"/>
      <c r="O24" s="6">
        <v>5.31</v>
      </c>
      <c r="P24" s="6"/>
      <c r="Q24" s="6"/>
      <c r="R24" s="6">
        <v>5.31</v>
      </c>
      <c r="S24" s="6"/>
      <c r="T24" s="6"/>
      <c r="U24" s="6">
        <v>5.31</v>
      </c>
      <c r="V24" s="6"/>
      <c r="W24" s="6"/>
      <c r="X24" s="6">
        <v>5.31</v>
      </c>
      <c r="Y24" s="6"/>
      <c r="Z24" s="6"/>
      <c r="AA24" s="6">
        <v>5.31</v>
      </c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10"/>
    </row>
    <row r="25" s="2" customFormat="1" customHeight="1" spans="1:38">
      <c r="A25" s="34">
        <v>12</v>
      </c>
      <c r="B25" s="16" t="s">
        <v>73</v>
      </c>
      <c r="C25" s="22" t="s">
        <v>74</v>
      </c>
      <c r="D25" s="16" t="s">
        <v>75</v>
      </c>
      <c r="E25" s="35" t="s">
        <v>76</v>
      </c>
      <c r="F25" s="23">
        <f>I25+I26+I27+I28</f>
        <v>62.28</v>
      </c>
      <c r="G25" s="19">
        <v>1990</v>
      </c>
      <c r="H25" s="6"/>
      <c r="I25" s="6">
        <v>4.41</v>
      </c>
      <c r="J25" s="44" t="s">
        <v>30</v>
      </c>
      <c r="K25" s="6" t="s">
        <v>31</v>
      </c>
      <c r="L25" s="45" t="s">
        <v>25</v>
      </c>
      <c r="M25" s="6"/>
      <c r="N25" s="6"/>
      <c r="O25" s="6">
        <v>4.41</v>
      </c>
      <c r="P25" s="6"/>
      <c r="Q25" s="6"/>
      <c r="R25" s="6">
        <v>4.41</v>
      </c>
      <c r="S25" s="6"/>
      <c r="T25" s="6"/>
      <c r="U25" s="6">
        <v>4.41</v>
      </c>
      <c r="V25" s="6"/>
      <c r="W25" s="6"/>
      <c r="X25" s="6">
        <v>4.41</v>
      </c>
      <c r="Y25" s="6"/>
      <c r="Z25" s="6"/>
      <c r="AA25" s="6">
        <v>4.41</v>
      </c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10"/>
    </row>
    <row r="26" s="2" customFormat="1" customHeight="1" spans="1:38">
      <c r="A26" s="34"/>
      <c r="B26" s="21"/>
      <c r="C26" s="22"/>
      <c r="D26" s="21"/>
      <c r="E26" s="36"/>
      <c r="F26" s="23"/>
      <c r="G26" s="19">
        <v>1990</v>
      </c>
      <c r="H26" s="6"/>
      <c r="I26" s="6">
        <v>40.7</v>
      </c>
      <c r="J26" s="44" t="s">
        <v>30</v>
      </c>
      <c r="K26" s="6" t="s">
        <v>31</v>
      </c>
      <c r="L26" s="45" t="s">
        <v>24</v>
      </c>
      <c r="M26" s="6"/>
      <c r="N26" s="6">
        <v>40.7</v>
      </c>
      <c r="O26" s="6"/>
      <c r="P26" s="6"/>
      <c r="Q26" s="6">
        <v>40.7</v>
      </c>
      <c r="R26" s="6"/>
      <c r="S26" s="6"/>
      <c r="T26" s="6">
        <v>40.7</v>
      </c>
      <c r="U26" s="6"/>
      <c r="V26" s="6"/>
      <c r="W26" s="6">
        <v>40.7</v>
      </c>
      <c r="X26" s="6"/>
      <c r="Y26" s="6"/>
      <c r="Z26" s="6">
        <v>40.7</v>
      </c>
      <c r="AA26" s="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10"/>
    </row>
    <row r="27" s="2" customFormat="1" customHeight="1" spans="1:38">
      <c r="A27" s="34"/>
      <c r="B27" s="21"/>
      <c r="C27" s="22"/>
      <c r="D27" s="21"/>
      <c r="E27" s="36"/>
      <c r="F27" s="23"/>
      <c r="G27" s="19">
        <v>1990</v>
      </c>
      <c r="H27" s="6"/>
      <c r="I27" s="6">
        <v>6.93</v>
      </c>
      <c r="J27" s="44" t="s">
        <v>30</v>
      </c>
      <c r="K27" s="6" t="s">
        <v>31</v>
      </c>
      <c r="L27" s="45" t="s">
        <v>25</v>
      </c>
      <c r="M27" s="6"/>
      <c r="N27" s="6"/>
      <c r="O27" s="6">
        <v>6.93</v>
      </c>
      <c r="P27" s="6"/>
      <c r="Q27" s="6"/>
      <c r="R27" s="6">
        <v>6.93</v>
      </c>
      <c r="S27" s="6"/>
      <c r="T27" s="6"/>
      <c r="U27" s="6">
        <v>6.93</v>
      </c>
      <c r="V27" s="6"/>
      <c r="W27" s="6"/>
      <c r="X27" s="6">
        <v>6.93</v>
      </c>
      <c r="Y27" s="6"/>
      <c r="Z27" s="6"/>
      <c r="AA27" s="6">
        <v>6.93</v>
      </c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10"/>
    </row>
    <row r="28" s="2" customFormat="1" customHeight="1" spans="1:38">
      <c r="A28" s="14"/>
      <c r="B28" s="25"/>
      <c r="C28" s="26"/>
      <c r="D28" s="25"/>
      <c r="E28" s="37"/>
      <c r="F28" s="27"/>
      <c r="G28" s="19">
        <v>1990</v>
      </c>
      <c r="H28" s="6"/>
      <c r="I28" s="6">
        <v>10.24</v>
      </c>
      <c r="J28" s="44" t="s">
        <v>32</v>
      </c>
      <c r="K28" s="6" t="s">
        <v>31</v>
      </c>
      <c r="L28" s="45" t="s">
        <v>25</v>
      </c>
      <c r="M28" s="6"/>
      <c r="N28" s="6"/>
      <c r="O28" s="6">
        <v>10.24</v>
      </c>
      <c r="P28" s="6"/>
      <c r="Q28" s="6"/>
      <c r="R28" s="6">
        <v>10.24</v>
      </c>
      <c r="S28" s="6"/>
      <c r="T28" s="6"/>
      <c r="U28" s="6">
        <v>10.24</v>
      </c>
      <c r="V28" s="6"/>
      <c r="W28" s="6"/>
      <c r="X28" s="6">
        <v>10.24</v>
      </c>
      <c r="Y28" s="6"/>
      <c r="Z28" s="6"/>
      <c r="AA28" s="6">
        <v>10.24</v>
      </c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10"/>
    </row>
    <row r="29" s="2" customFormat="1" customHeight="1" spans="1:38">
      <c r="A29" s="5">
        <v>13</v>
      </c>
      <c r="B29" s="30" t="s">
        <v>77</v>
      </c>
      <c r="C29" s="19" t="s">
        <v>74</v>
      </c>
      <c r="D29" s="19" t="s">
        <v>78</v>
      </c>
      <c r="E29" s="19" t="s">
        <v>79</v>
      </c>
      <c r="F29" s="28">
        <v>2.69</v>
      </c>
      <c r="G29" s="19">
        <v>1987</v>
      </c>
      <c r="H29" s="6"/>
      <c r="I29" s="28">
        <v>2.69</v>
      </c>
      <c r="J29" s="44" t="s">
        <v>30</v>
      </c>
      <c r="K29" s="6" t="s">
        <v>31</v>
      </c>
      <c r="L29" s="45" t="s">
        <v>25</v>
      </c>
      <c r="M29" s="6"/>
      <c r="N29" s="6"/>
      <c r="O29" s="6">
        <v>2.69</v>
      </c>
      <c r="P29" s="6"/>
      <c r="Q29" s="6"/>
      <c r="R29" s="6">
        <v>2.69</v>
      </c>
      <c r="S29" s="6"/>
      <c r="T29" s="6"/>
      <c r="U29" s="6">
        <v>2.69</v>
      </c>
      <c r="V29" s="6"/>
      <c r="W29" s="6"/>
      <c r="X29" s="6">
        <v>2.69</v>
      </c>
      <c r="Y29" s="6"/>
      <c r="Z29" s="6"/>
      <c r="AA29" s="6">
        <v>2.69</v>
      </c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10"/>
    </row>
    <row r="30" s="2" customFormat="1" customHeight="1" spans="1:38">
      <c r="A30" s="12">
        <v>14</v>
      </c>
      <c r="B30" s="16" t="s">
        <v>80</v>
      </c>
      <c r="C30" s="17" t="s">
        <v>81</v>
      </c>
      <c r="D30" s="17" t="s">
        <v>82</v>
      </c>
      <c r="E30" s="17" t="s">
        <v>83</v>
      </c>
      <c r="F30" s="38">
        <f>I30+I31+I32+I33+I34+I35</f>
        <v>72.01</v>
      </c>
      <c r="G30" s="19">
        <v>1989</v>
      </c>
      <c r="H30" s="6"/>
      <c r="I30" s="28">
        <v>7.96</v>
      </c>
      <c r="J30" s="44" t="s">
        <v>30</v>
      </c>
      <c r="K30" s="6" t="s">
        <v>31</v>
      </c>
      <c r="L30" s="45" t="s">
        <v>25</v>
      </c>
      <c r="M30" s="6"/>
      <c r="N30" s="6"/>
      <c r="O30" s="28">
        <v>7.96</v>
      </c>
      <c r="P30" s="6"/>
      <c r="Q30" s="6"/>
      <c r="R30" s="28">
        <v>7.96</v>
      </c>
      <c r="S30" s="6"/>
      <c r="T30" s="6"/>
      <c r="U30" s="28">
        <v>7.96</v>
      </c>
      <c r="V30" s="6"/>
      <c r="W30" s="6"/>
      <c r="X30" s="28">
        <v>7.96</v>
      </c>
      <c r="Y30" s="6"/>
      <c r="Z30" s="6"/>
      <c r="AA30" s="28">
        <v>7.96</v>
      </c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10"/>
    </row>
    <row r="31" s="2" customFormat="1" customHeight="1" spans="1:38">
      <c r="A31" s="34"/>
      <c r="B31" s="21"/>
      <c r="C31" s="22"/>
      <c r="D31" s="22"/>
      <c r="E31" s="22"/>
      <c r="F31" s="39"/>
      <c r="G31" s="19">
        <v>1990</v>
      </c>
      <c r="H31" s="6"/>
      <c r="I31" s="28">
        <v>9.34</v>
      </c>
      <c r="J31" s="44" t="s">
        <v>30</v>
      </c>
      <c r="K31" s="6" t="s">
        <v>31</v>
      </c>
      <c r="L31" s="45" t="s">
        <v>25</v>
      </c>
      <c r="M31" s="6"/>
      <c r="N31" s="6"/>
      <c r="O31" s="28">
        <v>9.34</v>
      </c>
      <c r="P31" s="6"/>
      <c r="Q31" s="6"/>
      <c r="R31" s="28">
        <v>9.34</v>
      </c>
      <c r="S31" s="6"/>
      <c r="T31" s="6"/>
      <c r="U31" s="28">
        <v>9.34</v>
      </c>
      <c r="V31" s="6"/>
      <c r="W31" s="6"/>
      <c r="X31" s="28">
        <v>9.34</v>
      </c>
      <c r="Y31" s="6"/>
      <c r="Z31" s="6"/>
      <c r="AA31" s="28">
        <v>9.34</v>
      </c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10"/>
    </row>
    <row r="32" s="2" customFormat="1" customHeight="1" spans="1:38">
      <c r="A32" s="34"/>
      <c r="B32" s="21"/>
      <c r="C32" s="22"/>
      <c r="D32" s="22"/>
      <c r="E32" s="22"/>
      <c r="F32" s="39"/>
      <c r="G32" s="19">
        <v>1989</v>
      </c>
      <c r="H32" s="6"/>
      <c r="I32" s="28">
        <v>24.69</v>
      </c>
      <c r="J32" s="44" t="s">
        <v>30</v>
      </c>
      <c r="K32" s="6" t="s">
        <v>31</v>
      </c>
      <c r="L32" s="45" t="s">
        <v>24</v>
      </c>
      <c r="M32" s="6"/>
      <c r="N32" s="28">
        <v>24.69</v>
      </c>
      <c r="O32" s="6"/>
      <c r="P32" s="6"/>
      <c r="Q32" s="28">
        <v>24.69</v>
      </c>
      <c r="R32" s="6"/>
      <c r="S32" s="6"/>
      <c r="T32" s="28">
        <v>24.69</v>
      </c>
      <c r="U32" s="6"/>
      <c r="V32" s="6"/>
      <c r="W32" s="28">
        <v>24.69</v>
      </c>
      <c r="X32" s="6"/>
      <c r="Y32" s="6"/>
      <c r="Z32" s="28">
        <v>24.69</v>
      </c>
      <c r="AA32" s="6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10"/>
    </row>
    <row r="33" s="2" customFormat="1" customHeight="1" spans="1:38">
      <c r="A33" s="34"/>
      <c r="B33" s="21"/>
      <c r="C33" s="22"/>
      <c r="D33" s="22"/>
      <c r="E33" s="22"/>
      <c r="F33" s="39"/>
      <c r="G33" s="19">
        <v>1989</v>
      </c>
      <c r="H33" s="6"/>
      <c r="I33" s="28">
        <v>23.43</v>
      </c>
      <c r="J33" s="44" t="s">
        <v>30</v>
      </c>
      <c r="K33" s="6" t="s">
        <v>31</v>
      </c>
      <c r="L33" s="45" t="s">
        <v>24</v>
      </c>
      <c r="M33" s="6"/>
      <c r="N33" s="28">
        <v>23.43</v>
      </c>
      <c r="O33" s="6"/>
      <c r="P33" s="6"/>
      <c r="Q33" s="28">
        <v>23.43</v>
      </c>
      <c r="R33" s="6"/>
      <c r="S33" s="6"/>
      <c r="T33" s="28">
        <v>23.43</v>
      </c>
      <c r="U33" s="6"/>
      <c r="V33" s="6"/>
      <c r="W33" s="28">
        <v>23.43</v>
      </c>
      <c r="X33" s="6"/>
      <c r="Y33" s="6"/>
      <c r="Z33" s="28">
        <v>23.43</v>
      </c>
      <c r="AA33" s="6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10"/>
    </row>
    <row r="34" s="2" customFormat="1" customHeight="1" spans="1:38">
      <c r="A34" s="34"/>
      <c r="B34" s="21"/>
      <c r="C34" s="22"/>
      <c r="D34" s="22"/>
      <c r="E34" s="22"/>
      <c r="F34" s="39"/>
      <c r="G34" s="19">
        <v>1989</v>
      </c>
      <c r="H34" s="6"/>
      <c r="I34" s="28">
        <v>2.66</v>
      </c>
      <c r="J34" s="44" t="s">
        <v>30</v>
      </c>
      <c r="K34" s="6" t="s">
        <v>31</v>
      </c>
      <c r="L34" s="45" t="s">
        <v>25</v>
      </c>
      <c r="M34" s="6"/>
      <c r="N34" s="6"/>
      <c r="O34" s="28">
        <v>2.66</v>
      </c>
      <c r="P34" s="6"/>
      <c r="Q34" s="6"/>
      <c r="R34" s="28">
        <v>2.66</v>
      </c>
      <c r="S34" s="6"/>
      <c r="T34" s="6"/>
      <c r="U34" s="28">
        <v>2.66</v>
      </c>
      <c r="V34" s="6"/>
      <c r="W34" s="6"/>
      <c r="X34" s="28">
        <v>2.66</v>
      </c>
      <c r="Y34" s="6"/>
      <c r="Z34" s="6"/>
      <c r="AA34" s="28">
        <v>2.66</v>
      </c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10"/>
    </row>
    <row r="35" s="2" customFormat="1" customHeight="1" spans="1:38">
      <c r="A35" s="14"/>
      <c r="B35" s="25"/>
      <c r="C35" s="26"/>
      <c r="D35" s="26"/>
      <c r="E35" s="26"/>
      <c r="F35" s="40"/>
      <c r="G35" s="19">
        <v>1989</v>
      </c>
      <c r="H35" s="6"/>
      <c r="I35" s="28">
        <v>3.93</v>
      </c>
      <c r="J35" s="44" t="s">
        <v>30</v>
      </c>
      <c r="K35" s="6" t="s">
        <v>31</v>
      </c>
      <c r="L35" s="45" t="s">
        <v>25</v>
      </c>
      <c r="M35" s="6"/>
      <c r="N35" s="6"/>
      <c r="O35" s="28">
        <v>3.93</v>
      </c>
      <c r="P35" s="6"/>
      <c r="Q35" s="6"/>
      <c r="R35" s="28">
        <v>3.93</v>
      </c>
      <c r="S35" s="6"/>
      <c r="T35" s="6"/>
      <c r="U35" s="28">
        <v>3.93</v>
      </c>
      <c r="V35" s="6"/>
      <c r="W35" s="6"/>
      <c r="X35" s="28">
        <v>3.93</v>
      </c>
      <c r="Y35" s="6"/>
      <c r="Z35" s="6"/>
      <c r="AA35" s="28">
        <v>3.93</v>
      </c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10"/>
    </row>
    <row r="36" s="2" customFormat="1" customHeight="1" spans="1:38">
      <c r="A36" s="5">
        <v>15</v>
      </c>
      <c r="B36" s="30" t="s">
        <v>84</v>
      </c>
      <c r="C36" s="19" t="s">
        <v>85</v>
      </c>
      <c r="D36" s="19" t="s">
        <v>86</v>
      </c>
      <c r="E36" s="19" t="s">
        <v>87</v>
      </c>
      <c r="F36" s="6">
        <v>7.28</v>
      </c>
      <c r="G36" s="19">
        <v>1978</v>
      </c>
      <c r="H36" s="6"/>
      <c r="I36" s="6">
        <v>7.28</v>
      </c>
      <c r="J36" s="44" t="s">
        <v>30</v>
      </c>
      <c r="K36" s="6" t="s">
        <v>31</v>
      </c>
      <c r="L36" s="45" t="s">
        <v>25</v>
      </c>
      <c r="M36" s="6"/>
      <c r="N36" s="6"/>
      <c r="O36" s="6">
        <v>7.28</v>
      </c>
      <c r="P36" s="6"/>
      <c r="Q36" s="6"/>
      <c r="R36" s="6">
        <v>7.28</v>
      </c>
      <c r="S36" s="6"/>
      <c r="T36" s="6"/>
      <c r="U36" s="6">
        <v>7.28</v>
      </c>
      <c r="V36" s="6"/>
      <c r="W36" s="6"/>
      <c r="X36" s="6">
        <v>7.28</v>
      </c>
      <c r="Y36" s="6"/>
      <c r="Z36" s="6"/>
      <c r="AA36" s="6">
        <v>7.28</v>
      </c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10"/>
    </row>
    <row r="37" s="2" customFormat="1" customHeight="1" spans="1:38">
      <c r="A37" s="5">
        <v>16</v>
      </c>
      <c r="B37" s="30" t="s">
        <v>88</v>
      </c>
      <c r="C37" s="19" t="s">
        <v>89</v>
      </c>
      <c r="D37" s="19" t="s">
        <v>90</v>
      </c>
      <c r="E37" s="19" t="s">
        <v>91</v>
      </c>
      <c r="F37" s="6">
        <v>60.6</v>
      </c>
      <c r="G37" s="19">
        <v>1993</v>
      </c>
      <c r="H37" s="6"/>
      <c r="I37" s="6">
        <v>60.6</v>
      </c>
      <c r="J37" s="47" t="s">
        <v>41</v>
      </c>
      <c r="K37" s="6" t="s">
        <v>31</v>
      </c>
      <c r="L37" s="45" t="s">
        <v>25</v>
      </c>
      <c r="M37" s="6"/>
      <c r="N37" s="6"/>
      <c r="O37" s="6">
        <v>60.6</v>
      </c>
      <c r="P37" s="6"/>
      <c r="Q37" s="6"/>
      <c r="R37" s="6">
        <v>60.6</v>
      </c>
      <c r="S37" s="6"/>
      <c r="T37" s="6"/>
      <c r="U37" s="6">
        <v>60.6</v>
      </c>
      <c r="V37" s="6"/>
      <c r="W37" s="6"/>
      <c r="X37" s="6">
        <v>60.6</v>
      </c>
      <c r="Y37" s="6"/>
      <c r="Z37" s="6"/>
      <c r="AA37" s="6">
        <v>60.6</v>
      </c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10"/>
    </row>
    <row r="38" s="2" customFormat="1" customHeight="1" spans="1:38">
      <c r="A38" s="12">
        <v>17</v>
      </c>
      <c r="B38" s="16" t="s">
        <v>92</v>
      </c>
      <c r="C38" s="41" t="s">
        <v>93</v>
      </c>
      <c r="D38" s="16" t="s">
        <v>94</v>
      </c>
      <c r="E38" s="17" t="s">
        <v>95</v>
      </c>
      <c r="F38" s="6">
        <f>I38+I39</f>
        <v>18.92</v>
      </c>
      <c r="G38" s="19">
        <v>1995</v>
      </c>
      <c r="H38" s="6"/>
      <c r="I38" s="28">
        <v>17.32</v>
      </c>
      <c r="J38" s="44" t="s">
        <v>30</v>
      </c>
      <c r="K38" s="6" t="s">
        <v>31</v>
      </c>
      <c r="L38" s="45" t="s">
        <v>24</v>
      </c>
      <c r="M38" s="6"/>
      <c r="N38" s="28">
        <v>17.32</v>
      </c>
      <c r="O38" s="6"/>
      <c r="P38" s="6"/>
      <c r="Q38" s="28">
        <v>17.32</v>
      </c>
      <c r="R38" s="6"/>
      <c r="S38" s="6"/>
      <c r="T38" s="28">
        <v>17.32</v>
      </c>
      <c r="U38" s="6"/>
      <c r="V38" s="6"/>
      <c r="W38" s="28">
        <v>17.32</v>
      </c>
      <c r="X38" s="6"/>
      <c r="Y38" s="6"/>
      <c r="Z38" s="28">
        <v>17.32</v>
      </c>
      <c r="AA38" s="6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10"/>
    </row>
    <row r="39" s="2" customFormat="1" customHeight="1" spans="1:38">
      <c r="A39" s="34"/>
      <c r="B39" s="25"/>
      <c r="C39" s="42"/>
      <c r="D39" s="25"/>
      <c r="E39" s="22"/>
      <c r="F39" s="6"/>
      <c r="G39" s="19">
        <v>1978</v>
      </c>
      <c r="H39" s="6"/>
      <c r="I39" s="28">
        <v>1.6</v>
      </c>
      <c r="J39" s="44" t="s">
        <v>30</v>
      </c>
      <c r="K39" s="6" t="s">
        <v>31</v>
      </c>
      <c r="L39" s="45" t="s">
        <v>25</v>
      </c>
      <c r="M39" s="6"/>
      <c r="N39" s="6"/>
      <c r="O39" s="28">
        <v>1.6</v>
      </c>
      <c r="P39" s="6"/>
      <c r="Q39" s="6"/>
      <c r="R39" s="28">
        <v>1.6</v>
      </c>
      <c r="S39" s="6"/>
      <c r="T39" s="6"/>
      <c r="U39" s="28">
        <v>1.6</v>
      </c>
      <c r="V39" s="6"/>
      <c r="W39" s="6"/>
      <c r="X39" s="28">
        <v>1.6</v>
      </c>
      <c r="Y39" s="6"/>
      <c r="Z39" s="6"/>
      <c r="AA39" s="28">
        <v>1.6</v>
      </c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10"/>
    </row>
    <row r="40" s="2" customFormat="1" customHeight="1" spans="1:38">
      <c r="A40" s="15">
        <v>18</v>
      </c>
      <c r="B40" s="30" t="s">
        <v>96</v>
      </c>
      <c r="C40" s="31" t="s">
        <v>74</v>
      </c>
      <c r="D40" s="30" t="s">
        <v>97</v>
      </c>
      <c r="E40" s="17" t="s">
        <v>98</v>
      </c>
      <c r="F40" s="28">
        <f>0.72+2.44</f>
        <v>3.16</v>
      </c>
      <c r="G40" s="19">
        <v>1987</v>
      </c>
      <c r="H40" s="6"/>
      <c r="I40" s="49">
        <f>0.72+2.44</f>
        <v>3.16</v>
      </c>
      <c r="J40" s="44" t="s">
        <v>30</v>
      </c>
      <c r="K40" s="6" t="s">
        <v>31</v>
      </c>
      <c r="L40" s="45" t="s">
        <v>25</v>
      </c>
      <c r="M40" s="6"/>
      <c r="N40" s="6"/>
      <c r="O40" s="49">
        <f>0.72+2.44</f>
        <v>3.16</v>
      </c>
      <c r="P40" s="6"/>
      <c r="Q40" s="6"/>
      <c r="R40" s="49">
        <f>0.72+2.44</f>
        <v>3.16</v>
      </c>
      <c r="S40" s="6"/>
      <c r="T40" s="6"/>
      <c r="U40" s="49">
        <f>0.72+2.44</f>
        <v>3.16</v>
      </c>
      <c r="V40" s="6"/>
      <c r="W40" s="6"/>
      <c r="X40" s="49">
        <f>0.72+2.44</f>
        <v>3.16</v>
      </c>
      <c r="Y40" s="6"/>
      <c r="Z40" s="6"/>
      <c r="AA40" s="49">
        <f>0.72+2.44</f>
        <v>3.16</v>
      </c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10"/>
    </row>
    <row r="41" s="2" customFormat="1" customHeight="1" spans="1:38">
      <c r="A41" s="15">
        <v>19</v>
      </c>
      <c r="B41" s="16" t="s">
        <v>99</v>
      </c>
      <c r="C41" s="17" t="s">
        <v>100</v>
      </c>
      <c r="D41" s="17" t="s">
        <v>101</v>
      </c>
      <c r="E41" s="17" t="s">
        <v>102</v>
      </c>
      <c r="F41" s="18">
        <f>H41+I42+I43</f>
        <v>119.71</v>
      </c>
      <c r="G41" s="19">
        <v>1989</v>
      </c>
      <c r="H41" s="29">
        <v>80.98</v>
      </c>
      <c r="I41" s="6"/>
      <c r="J41" s="46" t="s">
        <v>30</v>
      </c>
      <c r="K41" s="6" t="s">
        <v>31</v>
      </c>
      <c r="L41" s="19" t="s">
        <v>23</v>
      </c>
      <c r="M41" s="6">
        <v>80.98</v>
      </c>
      <c r="N41" s="6"/>
      <c r="O41" s="6"/>
      <c r="P41" s="6">
        <v>80.98</v>
      </c>
      <c r="Q41" s="6"/>
      <c r="R41" s="6"/>
      <c r="S41" s="6">
        <v>80.98</v>
      </c>
      <c r="T41" s="6"/>
      <c r="U41" s="6"/>
      <c r="V41" s="6">
        <v>80.98</v>
      </c>
      <c r="W41" s="6"/>
      <c r="X41" s="6"/>
      <c r="Y41" s="6">
        <v>80.98</v>
      </c>
      <c r="Z41" s="6"/>
      <c r="AA41" s="6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10"/>
    </row>
    <row r="42" s="2" customFormat="1" customHeight="1" spans="1:38">
      <c r="A42" s="20"/>
      <c r="B42" s="21"/>
      <c r="C42" s="22"/>
      <c r="D42" s="22"/>
      <c r="E42" s="22"/>
      <c r="F42" s="23"/>
      <c r="G42" s="19">
        <v>1989</v>
      </c>
      <c r="H42" s="6"/>
      <c r="I42" s="6">
        <v>10.02</v>
      </c>
      <c r="J42" s="46" t="s">
        <v>30</v>
      </c>
      <c r="K42" s="6" t="s">
        <v>31</v>
      </c>
      <c r="L42" s="45" t="s">
        <v>24</v>
      </c>
      <c r="M42" s="6"/>
      <c r="N42" s="6">
        <v>10.02</v>
      </c>
      <c r="O42" s="6"/>
      <c r="P42" s="6"/>
      <c r="Q42" s="6">
        <v>10.02</v>
      </c>
      <c r="R42" s="6"/>
      <c r="S42" s="6"/>
      <c r="T42" s="6">
        <v>10.02</v>
      </c>
      <c r="U42" s="6"/>
      <c r="V42" s="6"/>
      <c r="W42" s="6">
        <v>10.02</v>
      </c>
      <c r="X42" s="6"/>
      <c r="Y42" s="6"/>
      <c r="Z42" s="6">
        <v>10.02</v>
      </c>
      <c r="AA42" s="6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10"/>
    </row>
    <row r="43" s="2" customFormat="1" customHeight="1" spans="1:38">
      <c r="A43" s="24"/>
      <c r="B43" s="25"/>
      <c r="C43" s="26"/>
      <c r="D43" s="26"/>
      <c r="E43" s="26"/>
      <c r="F43" s="27"/>
      <c r="G43" s="19">
        <v>1989</v>
      </c>
      <c r="H43" s="6"/>
      <c r="I43" s="6">
        <v>28.71</v>
      </c>
      <c r="J43" s="46" t="s">
        <v>41</v>
      </c>
      <c r="K43" s="6" t="s">
        <v>31</v>
      </c>
      <c r="L43" s="19" t="s">
        <v>25</v>
      </c>
      <c r="M43" s="6"/>
      <c r="N43" s="6"/>
      <c r="O43" s="6">
        <v>28.71</v>
      </c>
      <c r="P43" s="6"/>
      <c r="Q43" s="6"/>
      <c r="R43" s="6">
        <v>28.71</v>
      </c>
      <c r="S43" s="6"/>
      <c r="T43" s="6"/>
      <c r="U43" s="6">
        <v>28.71</v>
      </c>
      <c r="V43" s="6"/>
      <c r="W43" s="6"/>
      <c r="X43" s="6">
        <v>28.71</v>
      </c>
      <c r="Y43" s="6"/>
      <c r="Z43" s="6"/>
      <c r="AA43" s="6">
        <v>28.71</v>
      </c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10"/>
    </row>
    <row r="44" s="2" customFormat="1" customHeight="1" spans="1:38">
      <c r="A44" s="34">
        <v>20</v>
      </c>
      <c r="B44" s="21" t="s">
        <v>103</v>
      </c>
      <c r="C44" s="41" t="s">
        <v>104</v>
      </c>
      <c r="D44" s="16" t="s">
        <v>105</v>
      </c>
      <c r="E44" s="16" t="s">
        <v>106</v>
      </c>
      <c r="F44" s="23">
        <f>I44+I45</f>
        <v>22.36</v>
      </c>
      <c r="G44" s="19">
        <v>2002</v>
      </c>
      <c r="H44" s="6"/>
      <c r="I44" s="6">
        <v>14.74</v>
      </c>
      <c r="J44" s="46" t="s">
        <v>30</v>
      </c>
      <c r="K44" s="6" t="s">
        <v>31</v>
      </c>
      <c r="L44" s="19" t="s">
        <v>24</v>
      </c>
      <c r="M44" s="6"/>
      <c r="N44" s="6">
        <v>14.74</v>
      </c>
      <c r="O44" s="6"/>
      <c r="P44" s="6"/>
      <c r="Q44" s="6">
        <v>14.74</v>
      </c>
      <c r="R44" s="6"/>
      <c r="S44" s="6"/>
      <c r="T44" s="6">
        <v>14.74</v>
      </c>
      <c r="U44" s="6"/>
      <c r="V44" s="6"/>
      <c r="W44" s="6">
        <v>14.74</v>
      </c>
      <c r="X44" s="6"/>
      <c r="Y44" s="6"/>
      <c r="Z44" s="6">
        <v>14.74</v>
      </c>
      <c r="AA44" s="6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10"/>
    </row>
    <row r="45" s="2" customFormat="1" customHeight="1" spans="1:38">
      <c r="A45" s="14"/>
      <c r="B45" s="25"/>
      <c r="C45" s="42"/>
      <c r="D45" s="25"/>
      <c r="E45" s="25"/>
      <c r="F45" s="27"/>
      <c r="G45" s="19">
        <v>1985</v>
      </c>
      <c r="H45" s="6"/>
      <c r="I45" s="6">
        <v>7.62</v>
      </c>
      <c r="J45" s="46" t="s">
        <v>30</v>
      </c>
      <c r="K45" s="6" t="s">
        <v>31</v>
      </c>
      <c r="L45" s="19" t="s">
        <v>25</v>
      </c>
      <c r="M45" s="6"/>
      <c r="N45" s="6"/>
      <c r="O45" s="6">
        <v>7.62</v>
      </c>
      <c r="P45" s="6"/>
      <c r="Q45" s="6"/>
      <c r="R45" s="6">
        <v>7.62</v>
      </c>
      <c r="S45" s="6"/>
      <c r="T45" s="6"/>
      <c r="U45" s="6">
        <v>7.62</v>
      </c>
      <c r="V45" s="6"/>
      <c r="W45" s="6"/>
      <c r="X45" s="6">
        <v>7.62</v>
      </c>
      <c r="Y45" s="6"/>
      <c r="Z45" s="6"/>
      <c r="AA45" s="6">
        <v>7.62</v>
      </c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10"/>
    </row>
    <row r="46" s="2" customFormat="1" customHeight="1" spans="1:38">
      <c r="A46" s="5">
        <v>21</v>
      </c>
      <c r="B46" s="30" t="s">
        <v>107</v>
      </c>
      <c r="C46" s="19" t="s">
        <v>108</v>
      </c>
      <c r="D46" s="19" t="s">
        <v>109</v>
      </c>
      <c r="E46" s="19" t="s">
        <v>110</v>
      </c>
      <c r="F46" s="29">
        <v>27.87</v>
      </c>
      <c r="G46" s="19">
        <v>1980</v>
      </c>
      <c r="H46" s="29">
        <v>27.87</v>
      </c>
      <c r="I46" s="6"/>
      <c r="J46" s="46" t="s">
        <v>41</v>
      </c>
      <c r="K46" s="6" t="s">
        <v>31</v>
      </c>
      <c r="L46" s="19" t="s">
        <v>23</v>
      </c>
      <c r="M46" s="6">
        <v>27.87</v>
      </c>
      <c r="N46" s="6"/>
      <c r="O46" s="6"/>
      <c r="P46" s="6">
        <v>27.87</v>
      </c>
      <c r="Q46" s="6"/>
      <c r="R46" s="6"/>
      <c r="S46" s="6">
        <v>27.87</v>
      </c>
      <c r="T46" s="6"/>
      <c r="U46" s="6"/>
      <c r="V46" s="6">
        <v>27.87</v>
      </c>
      <c r="W46" s="6"/>
      <c r="X46" s="6"/>
      <c r="Y46" s="6">
        <v>27.87</v>
      </c>
      <c r="Z46" s="6"/>
      <c r="AA46" s="6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10"/>
    </row>
    <row r="47" s="2" customFormat="1" customHeight="1" spans="1:38">
      <c r="A47" s="15">
        <v>22</v>
      </c>
      <c r="B47" s="16" t="s">
        <v>111</v>
      </c>
      <c r="C47" s="17" t="s">
        <v>112</v>
      </c>
      <c r="D47" s="17" t="s">
        <v>113</v>
      </c>
      <c r="E47" s="17" t="s">
        <v>114</v>
      </c>
      <c r="F47" s="18">
        <f>I47+I48</f>
        <v>10.87</v>
      </c>
      <c r="G47" s="19">
        <v>1985</v>
      </c>
      <c r="H47" s="6"/>
      <c r="I47" s="28">
        <v>7.32</v>
      </c>
      <c r="J47" s="44" t="s">
        <v>41</v>
      </c>
      <c r="K47" s="6" t="s">
        <v>31</v>
      </c>
      <c r="L47" s="19" t="s">
        <v>25</v>
      </c>
      <c r="M47" s="6"/>
      <c r="N47" s="6"/>
      <c r="O47" s="6">
        <v>7.32</v>
      </c>
      <c r="P47" s="6"/>
      <c r="Q47" s="6"/>
      <c r="R47" s="6">
        <v>7.32</v>
      </c>
      <c r="S47" s="6"/>
      <c r="T47" s="6"/>
      <c r="U47" s="6">
        <v>7.32</v>
      </c>
      <c r="V47" s="6"/>
      <c r="W47" s="6"/>
      <c r="X47" s="6">
        <v>7.32</v>
      </c>
      <c r="Y47" s="6"/>
      <c r="Z47" s="6"/>
      <c r="AA47" s="6">
        <v>7.32</v>
      </c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10"/>
    </row>
    <row r="48" s="2" customFormat="1" customHeight="1" spans="1:38">
      <c r="A48" s="24"/>
      <c r="B48" s="25"/>
      <c r="C48" s="26"/>
      <c r="D48" s="26"/>
      <c r="E48" s="26"/>
      <c r="F48" s="27"/>
      <c r="G48" s="19">
        <v>1985</v>
      </c>
      <c r="H48" s="6"/>
      <c r="I48" s="28">
        <v>3.55</v>
      </c>
      <c r="J48" s="44" t="s">
        <v>30</v>
      </c>
      <c r="K48" s="6" t="s">
        <v>31</v>
      </c>
      <c r="L48" s="19" t="s">
        <v>25</v>
      </c>
      <c r="M48" s="6"/>
      <c r="N48" s="6"/>
      <c r="O48" s="6">
        <v>3.55</v>
      </c>
      <c r="P48" s="6"/>
      <c r="Q48" s="6"/>
      <c r="R48" s="6">
        <v>3.55</v>
      </c>
      <c r="S48" s="6"/>
      <c r="T48" s="6"/>
      <c r="U48" s="6">
        <v>3.55</v>
      </c>
      <c r="V48" s="6"/>
      <c r="W48" s="6"/>
      <c r="X48" s="6">
        <v>3.55</v>
      </c>
      <c r="Y48" s="6"/>
      <c r="Z48" s="6"/>
      <c r="AA48" s="6">
        <v>3.55</v>
      </c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10"/>
    </row>
    <row r="49" s="2" customFormat="1" customHeight="1" spans="1:38">
      <c r="A49" s="15">
        <v>23</v>
      </c>
      <c r="B49" s="16" t="s">
        <v>115</v>
      </c>
      <c r="C49" s="17" t="s">
        <v>116</v>
      </c>
      <c r="D49" s="17" t="s">
        <v>117</v>
      </c>
      <c r="E49" s="17" t="s">
        <v>118</v>
      </c>
      <c r="F49" s="18">
        <f>I49+I50+I51</f>
        <v>16.69</v>
      </c>
      <c r="G49" s="19">
        <v>1990</v>
      </c>
      <c r="H49" s="6"/>
      <c r="I49" s="29">
        <v>11.61</v>
      </c>
      <c r="J49" s="48" t="s">
        <v>41</v>
      </c>
      <c r="K49" s="6" t="s">
        <v>31</v>
      </c>
      <c r="L49" s="19" t="s">
        <v>25</v>
      </c>
      <c r="M49" s="6"/>
      <c r="N49" s="6"/>
      <c r="O49" s="6">
        <v>11.61</v>
      </c>
      <c r="P49" s="6"/>
      <c r="Q49" s="6"/>
      <c r="R49" s="6">
        <v>11.61</v>
      </c>
      <c r="S49" s="6"/>
      <c r="T49" s="6"/>
      <c r="U49" s="6">
        <v>11.61</v>
      </c>
      <c r="V49" s="6"/>
      <c r="W49" s="6"/>
      <c r="X49" s="6">
        <v>11.61</v>
      </c>
      <c r="Y49" s="6"/>
      <c r="Z49" s="6"/>
      <c r="AA49" s="6">
        <v>11.61</v>
      </c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10"/>
    </row>
    <row r="50" s="2" customFormat="1" customHeight="1" spans="1:38">
      <c r="A50" s="20"/>
      <c r="B50" s="21"/>
      <c r="C50" s="22"/>
      <c r="D50" s="22"/>
      <c r="E50" s="22"/>
      <c r="F50" s="23"/>
      <c r="G50" s="19">
        <v>1990</v>
      </c>
      <c r="H50" s="6"/>
      <c r="I50" s="29">
        <v>0.29</v>
      </c>
      <c r="J50" s="48" t="s">
        <v>30</v>
      </c>
      <c r="K50" s="6" t="s">
        <v>31</v>
      </c>
      <c r="L50" s="19" t="s">
        <v>25</v>
      </c>
      <c r="M50" s="6"/>
      <c r="N50" s="6"/>
      <c r="O50" s="6">
        <v>0.29</v>
      </c>
      <c r="P50" s="6"/>
      <c r="Q50" s="6"/>
      <c r="R50" s="6">
        <v>0.29</v>
      </c>
      <c r="S50" s="6"/>
      <c r="T50" s="6"/>
      <c r="U50" s="6">
        <v>0.29</v>
      </c>
      <c r="V50" s="6"/>
      <c r="W50" s="6"/>
      <c r="X50" s="6">
        <v>0.29</v>
      </c>
      <c r="Y50" s="6"/>
      <c r="Z50" s="6"/>
      <c r="AA50" s="6">
        <v>0.29</v>
      </c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0"/>
    </row>
    <row r="51" s="2" customFormat="1" customHeight="1" spans="1:38">
      <c r="A51" s="24"/>
      <c r="B51" s="25"/>
      <c r="C51" s="26"/>
      <c r="D51" s="26"/>
      <c r="E51" s="26"/>
      <c r="F51" s="27"/>
      <c r="G51" s="19">
        <v>1988</v>
      </c>
      <c r="H51" s="6"/>
      <c r="I51" s="50">
        <f>3.46+1.33</f>
        <v>4.79</v>
      </c>
      <c r="J51" s="48" t="s">
        <v>30</v>
      </c>
      <c r="K51" s="6" t="s">
        <v>31</v>
      </c>
      <c r="L51" s="19" t="s">
        <v>25</v>
      </c>
      <c r="M51" s="6"/>
      <c r="N51" s="6"/>
      <c r="O51" s="6">
        <v>4.79</v>
      </c>
      <c r="P51" s="6"/>
      <c r="Q51" s="6"/>
      <c r="R51" s="6">
        <v>4.79</v>
      </c>
      <c r="S51" s="6"/>
      <c r="T51" s="6"/>
      <c r="U51" s="6">
        <v>4.79</v>
      </c>
      <c r="V51" s="6"/>
      <c r="W51" s="6"/>
      <c r="X51" s="6">
        <v>4.79</v>
      </c>
      <c r="Y51" s="6"/>
      <c r="Z51" s="6"/>
      <c r="AA51" s="6">
        <v>4.79</v>
      </c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0"/>
    </row>
    <row r="52" s="2" customFormat="1" customHeight="1" spans="1:38">
      <c r="A52" s="15">
        <v>24</v>
      </c>
      <c r="B52" s="16" t="s">
        <v>119</v>
      </c>
      <c r="C52" s="17" t="s">
        <v>120</v>
      </c>
      <c r="D52" s="17" t="s">
        <v>121</v>
      </c>
      <c r="E52" s="17" t="s">
        <v>122</v>
      </c>
      <c r="F52" s="18">
        <f>H52+I53</f>
        <v>142.34</v>
      </c>
      <c r="G52" s="19">
        <v>1988</v>
      </c>
      <c r="H52" s="33">
        <v>82.26</v>
      </c>
      <c r="I52" s="6"/>
      <c r="J52" s="46" t="s">
        <v>30</v>
      </c>
      <c r="K52" s="6" t="s">
        <v>31</v>
      </c>
      <c r="L52" s="19" t="s">
        <v>23</v>
      </c>
      <c r="M52" s="6">
        <v>82.26</v>
      </c>
      <c r="N52" s="6"/>
      <c r="O52" s="6"/>
      <c r="P52" s="6">
        <v>82.26</v>
      </c>
      <c r="Q52" s="6"/>
      <c r="R52" s="6"/>
      <c r="S52" s="6">
        <v>82.26</v>
      </c>
      <c r="T52" s="6"/>
      <c r="U52" s="6"/>
      <c r="V52" s="6">
        <v>82.26</v>
      </c>
      <c r="W52" s="6"/>
      <c r="X52" s="6"/>
      <c r="Y52" s="6">
        <v>82.26</v>
      </c>
      <c r="Z52" s="6"/>
      <c r="AA52" s="6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0"/>
    </row>
    <row r="53" s="2" customFormat="1" customHeight="1" spans="1:38">
      <c r="A53" s="24"/>
      <c r="B53" s="25"/>
      <c r="C53" s="26"/>
      <c r="D53" s="26"/>
      <c r="E53" s="26"/>
      <c r="F53" s="27"/>
      <c r="G53" s="19">
        <v>1988</v>
      </c>
      <c r="I53" s="33">
        <v>60.08</v>
      </c>
      <c r="J53" s="46" t="s">
        <v>41</v>
      </c>
      <c r="K53" s="6" t="s">
        <v>31</v>
      </c>
      <c r="L53" s="19" t="s">
        <v>25</v>
      </c>
      <c r="M53" s="6"/>
      <c r="N53" s="6"/>
      <c r="O53" s="6">
        <v>60.08</v>
      </c>
      <c r="P53" s="6"/>
      <c r="Q53" s="6"/>
      <c r="R53" s="6">
        <v>60.08</v>
      </c>
      <c r="S53" s="6"/>
      <c r="T53" s="6"/>
      <c r="U53" s="6">
        <v>60.08</v>
      </c>
      <c r="V53" s="6"/>
      <c r="W53" s="6"/>
      <c r="X53" s="6">
        <v>60.08</v>
      </c>
      <c r="Y53" s="6"/>
      <c r="Z53" s="6"/>
      <c r="AA53" s="6">
        <v>60.08</v>
      </c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0"/>
    </row>
    <row r="54" s="2" customFormat="1" customHeight="1" spans="1:38">
      <c r="A54" s="15">
        <v>25</v>
      </c>
      <c r="B54" s="16" t="s">
        <v>123</v>
      </c>
      <c r="C54" s="17" t="s">
        <v>47</v>
      </c>
      <c r="D54" s="17" t="s">
        <v>124</v>
      </c>
      <c r="E54" s="17" t="s">
        <v>125</v>
      </c>
      <c r="F54" s="18">
        <f>I54+I55</f>
        <v>9.09</v>
      </c>
      <c r="G54" s="19">
        <v>1986</v>
      </c>
      <c r="H54" s="6"/>
      <c r="I54" s="28">
        <v>1.47</v>
      </c>
      <c r="J54" s="44" t="s">
        <v>30</v>
      </c>
      <c r="K54" s="6" t="s">
        <v>31</v>
      </c>
      <c r="L54" s="19" t="s">
        <v>25</v>
      </c>
      <c r="M54" s="6"/>
      <c r="N54" s="6"/>
      <c r="O54" s="6">
        <v>1.47</v>
      </c>
      <c r="P54" s="6"/>
      <c r="Q54" s="6"/>
      <c r="R54" s="6">
        <v>1.47</v>
      </c>
      <c r="S54" s="6"/>
      <c r="T54" s="6"/>
      <c r="U54" s="6">
        <v>1.47</v>
      </c>
      <c r="V54" s="6"/>
      <c r="W54" s="6"/>
      <c r="X54" s="6">
        <v>1.47</v>
      </c>
      <c r="Y54" s="6"/>
      <c r="Z54" s="6"/>
      <c r="AA54" s="6">
        <v>1.47</v>
      </c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10"/>
    </row>
    <row r="55" s="2" customFormat="1" customHeight="1" spans="1:38">
      <c r="A55" s="24"/>
      <c r="B55" s="25"/>
      <c r="C55" s="26"/>
      <c r="D55" s="26"/>
      <c r="E55" s="26"/>
      <c r="F55" s="27"/>
      <c r="G55" s="19">
        <v>1985</v>
      </c>
      <c r="H55" s="6"/>
      <c r="I55" s="28">
        <v>7.62</v>
      </c>
      <c r="J55" s="44" t="s">
        <v>30</v>
      </c>
      <c r="K55" s="6" t="s">
        <v>31</v>
      </c>
      <c r="L55" s="19" t="s">
        <v>25</v>
      </c>
      <c r="M55" s="6"/>
      <c r="N55" s="6"/>
      <c r="O55" s="6">
        <v>7.62</v>
      </c>
      <c r="P55" s="6"/>
      <c r="Q55" s="6"/>
      <c r="R55" s="6">
        <v>7.62</v>
      </c>
      <c r="S55" s="6"/>
      <c r="T55" s="6"/>
      <c r="U55" s="6">
        <v>7.62</v>
      </c>
      <c r="V55" s="6"/>
      <c r="W55" s="6"/>
      <c r="X55" s="6">
        <v>7.62</v>
      </c>
      <c r="Y55" s="6"/>
      <c r="Z55" s="6"/>
      <c r="AA55" s="6">
        <v>7.62</v>
      </c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10"/>
    </row>
    <row r="56" s="2" customFormat="1" customHeight="1" spans="1:38">
      <c r="A56" s="15">
        <v>26</v>
      </c>
      <c r="B56" s="16" t="s">
        <v>126</v>
      </c>
      <c r="C56" s="17" t="s">
        <v>127</v>
      </c>
      <c r="D56" s="17" t="s">
        <v>128</v>
      </c>
      <c r="E56" s="17" t="s">
        <v>129</v>
      </c>
      <c r="F56" s="18">
        <f>I56+I57+I58</f>
        <v>6.81</v>
      </c>
      <c r="G56" s="19">
        <v>1982</v>
      </c>
      <c r="H56" s="6"/>
      <c r="I56" s="50">
        <f>3.55+0.65</f>
        <v>4.2</v>
      </c>
      <c r="J56" s="44" t="s">
        <v>30</v>
      </c>
      <c r="K56" s="6" t="s">
        <v>31</v>
      </c>
      <c r="L56" s="19" t="s">
        <v>25</v>
      </c>
      <c r="M56" s="6"/>
      <c r="N56" s="6"/>
      <c r="O56" s="6">
        <v>4.2</v>
      </c>
      <c r="P56" s="6"/>
      <c r="Q56" s="6"/>
      <c r="R56" s="6">
        <v>4.2</v>
      </c>
      <c r="S56" s="6"/>
      <c r="T56" s="6"/>
      <c r="U56" s="6">
        <v>4.2</v>
      </c>
      <c r="V56" s="6"/>
      <c r="W56" s="6"/>
      <c r="X56" s="6">
        <v>4.2</v>
      </c>
      <c r="Y56" s="6"/>
      <c r="Z56" s="6"/>
      <c r="AA56" s="6">
        <v>4.2</v>
      </c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10"/>
    </row>
    <row r="57" s="2" customFormat="1" customHeight="1" spans="1:38">
      <c r="A57" s="20"/>
      <c r="B57" s="21"/>
      <c r="C57" s="22"/>
      <c r="D57" s="22"/>
      <c r="E57" s="22"/>
      <c r="F57" s="23"/>
      <c r="G57" s="19">
        <v>2013</v>
      </c>
      <c r="H57" s="6"/>
      <c r="I57" s="28">
        <v>2.29</v>
      </c>
      <c r="J57" s="44" t="s">
        <v>30</v>
      </c>
      <c r="K57" s="6" t="s">
        <v>31</v>
      </c>
      <c r="L57" s="19" t="s">
        <v>25</v>
      </c>
      <c r="M57" s="6"/>
      <c r="N57" s="6"/>
      <c r="O57" s="6">
        <v>2.29</v>
      </c>
      <c r="P57" s="6"/>
      <c r="Q57" s="6"/>
      <c r="R57" s="6">
        <v>2.29</v>
      </c>
      <c r="S57" s="6"/>
      <c r="T57" s="6"/>
      <c r="U57" s="6">
        <v>2.29</v>
      </c>
      <c r="V57" s="6"/>
      <c r="W57" s="6"/>
      <c r="X57" s="6">
        <v>2.29</v>
      </c>
      <c r="Y57" s="6"/>
      <c r="Z57" s="6"/>
      <c r="AA57" s="6">
        <v>2.29</v>
      </c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10"/>
    </row>
    <row r="58" s="2" customFormat="1" customHeight="1" spans="1:38">
      <c r="A58" s="24"/>
      <c r="B58" s="25"/>
      <c r="C58" s="26"/>
      <c r="D58" s="26"/>
      <c r="E58" s="26"/>
      <c r="F58" s="27"/>
      <c r="G58" s="19">
        <v>1993</v>
      </c>
      <c r="H58" s="6"/>
      <c r="I58" s="28">
        <v>0.32</v>
      </c>
      <c r="J58" s="44" t="s">
        <v>30</v>
      </c>
      <c r="K58" s="6" t="s">
        <v>31</v>
      </c>
      <c r="L58" s="19" t="s">
        <v>25</v>
      </c>
      <c r="M58" s="6"/>
      <c r="N58" s="6"/>
      <c r="O58" s="6">
        <v>0.32</v>
      </c>
      <c r="P58" s="6"/>
      <c r="Q58" s="6"/>
      <c r="R58" s="6">
        <v>0.32</v>
      </c>
      <c r="S58" s="6"/>
      <c r="T58" s="6"/>
      <c r="U58" s="6">
        <v>0.32</v>
      </c>
      <c r="V58" s="6"/>
      <c r="W58" s="6"/>
      <c r="X58" s="6">
        <v>0.32</v>
      </c>
      <c r="Y58" s="6"/>
      <c r="Z58" s="6"/>
      <c r="AA58" s="6">
        <v>0.32</v>
      </c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10"/>
    </row>
    <row r="59" s="2" customFormat="1" customHeight="1" spans="1:38">
      <c r="A59" s="15">
        <v>27</v>
      </c>
      <c r="B59" s="16" t="s">
        <v>130</v>
      </c>
      <c r="C59" s="17" t="s">
        <v>131</v>
      </c>
      <c r="D59" s="17" t="s">
        <v>132</v>
      </c>
      <c r="E59" s="17" t="s">
        <v>133</v>
      </c>
      <c r="F59" s="18">
        <f>I59+I60+I61</f>
        <v>7.83</v>
      </c>
      <c r="G59" s="19">
        <v>1988</v>
      </c>
      <c r="H59" s="6"/>
      <c r="I59" s="6">
        <v>2.75</v>
      </c>
      <c r="J59" s="47" t="s">
        <v>30</v>
      </c>
      <c r="K59" s="6" t="s">
        <v>31</v>
      </c>
      <c r="L59" s="19" t="s">
        <v>25</v>
      </c>
      <c r="M59" s="6"/>
      <c r="N59" s="6"/>
      <c r="O59" s="6">
        <v>2.75</v>
      </c>
      <c r="P59" s="6"/>
      <c r="Q59" s="6"/>
      <c r="R59" s="6">
        <v>2.75</v>
      </c>
      <c r="S59" s="6"/>
      <c r="T59" s="6"/>
      <c r="U59" s="6">
        <v>2.75</v>
      </c>
      <c r="V59" s="6"/>
      <c r="W59" s="6"/>
      <c r="X59" s="6">
        <v>2.75</v>
      </c>
      <c r="Y59" s="6"/>
      <c r="Z59" s="6"/>
      <c r="AA59" s="6">
        <v>2.75</v>
      </c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10"/>
    </row>
    <row r="60" s="2" customFormat="1" customHeight="1" spans="1:38">
      <c r="A60" s="20"/>
      <c r="B60" s="21"/>
      <c r="C60" s="22"/>
      <c r="D60" s="22"/>
      <c r="E60" s="22"/>
      <c r="F60" s="23"/>
      <c r="G60" s="19">
        <v>1988</v>
      </c>
      <c r="H60" s="6"/>
      <c r="I60" s="6">
        <v>0.25</v>
      </c>
      <c r="J60" s="47" t="s">
        <v>30</v>
      </c>
      <c r="K60" s="6" t="s">
        <v>31</v>
      </c>
      <c r="L60" s="19" t="s">
        <v>25</v>
      </c>
      <c r="M60" s="6"/>
      <c r="N60" s="6"/>
      <c r="O60" s="6">
        <v>0.25</v>
      </c>
      <c r="P60" s="6"/>
      <c r="Q60" s="6"/>
      <c r="R60" s="6">
        <v>0.25</v>
      </c>
      <c r="S60" s="6"/>
      <c r="T60" s="6"/>
      <c r="U60" s="6">
        <v>0.25</v>
      </c>
      <c r="V60" s="6"/>
      <c r="W60" s="6"/>
      <c r="X60" s="6">
        <v>0.25</v>
      </c>
      <c r="Y60" s="6"/>
      <c r="Z60" s="6"/>
      <c r="AA60" s="6">
        <v>0.25</v>
      </c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10"/>
    </row>
    <row r="61" s="2" customFormat="1" customHeight="1" spans="1:38">
      <c r="A61" s="24"/>
      <c r="B61" s="25"/>
      <c r="C61" s="26"/>
      <c r="D61" s="26"/>
      <c r="E61" s="26"/>
      <c r="F61" s="27"/>
      <c r="G61" s="19">
        <v>1988</v>
      </c>
      <c r="H61" s="6"/>
      <c r="I61" s="6">
        <v>4.83</v>
      </c>
      <c r="J61" s="47" t="s">
        <v>30</v>
      </c>
      <c r="K61" s="6" t="s">
        <v>31</v>
      </c>
      <c r="L61" s="19" t="s">
        <v>25</v>
      </c>
      <c r="M61" s="6"/>
      <c r="N61" s="6"/>
      <c r="O61" s="6">
        <v>4.83</v>
      </c>
      <c r="P61" s="6"/>
      <c r="Q61" s="6"/>
      <c r="R61" s="6">
        <v>4.83</v>
      </c>
      <c r="S61" s="6"/>
      <c r="T61" s="6"/>
      <c r="U61" s="6">
        <v>4.83</v>
      </c>
      <c r="V61" s="6"/>
      <c r="W61" s="6"/>
      <c r="X61" s="6">
        <v>4.83</v>
      </c>
      <c r="Y61" s="6"/>
      <c r="Z61" s="6"/>
      <c r="AA61" s="6">
        <v>4.83</v>
      </c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0"/>
    </row>
    <row r="62" s="2" customFormat="1" customHeight="1" spans="1:38">
      <c r="A62" s="5">
        <v>28</v>
      </c>
      <c r="B62" s="30" t="s">
        <v>134</v>
      </c>
      <c r="C62" s="19" t="s">
        <v>135</v>
      </c>
      <c r="D62" s="19" t="s">
        <v>136</v>
      </c>
      <c r="E62" s="19" t="s">
        <v>137</v>
      </c>
      <c r="F62" s="6">
        <v>2.69</v>
      </c>
      <c r="G62" s="19">
        <v>1987</v>
      </c>
      <c r="H62" s="6"/>
      <c r="I62" s="6">
        <v>2.69</v>
      </c>
      <c r="J62" s="47" t="s">
        <v>30</v>
      </c>
      <c r="K62" s="6" t="s">
        <v>31</v>
      </c>
      <c r="L62" s="19" t="s">
        <v>25</v>
      </c>
      <c r="M62" s="6"/>
      <c r="N62" s="6"/>
      <c r="O62" s="6">
        <v>2.69</v>
      </c>
      <c r="P62" s="6"/>
      <c r="Q62" s="6"/>
      <c r="R62" s="6">
        <v>2.69</v>
      </c>
      <c r="S62" s="6"/>
      <c r="T62" s="6"/>
      <c r="U62" s="6">
        <v>2.69</v>
      </c>
      <c r="V62" s="6"/>
      <c r="W62" s="6"/>
      <c r="X62" s="6">
        <v>2.69</v>
      </c>
      <c r="Y62" s="6"/>
      <c r="Z62" s="6"/>
      <c r="AA62" s="6">
        <v>2.69</v>
      </c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10"/>
    </row>
    <row r="63" s="2" customFormat="1" customHeight="1" spans="1:38">
      <c r="A63" s="15">
        <v>29</v>
      </c>
      <c r="B63" s="16" t="s">
        <v>138</v>
      </c>
      <c r="C63" s="17" t="s">
        <v>139</v>
      </c>
      <c r="D63" s="17" t="s">
        <v>140</v>
      </c>
      <c r="E63" s="17" t="s">
        <v>141</v>
      </c>
      <c r="F63" s="18">
        <f>I63+I64</f>
        <v>7.81</v>
      </c>
      <c r="G63" s="19">
        <v>1992</v>
      </c>
      <c r="H63" s="6"/>
      <c r="I63" s="6">
        <v>2.5</v>
      </c>
      <c r="J63" s="47" t="s">
        <v>30</v>
      </c>
      <c r="K63" s="6" t="s">
        <v>31</v>
      </c>
      <c r="L63" s="19" t="s">
        <v>25</v>
      </c>
      <c r="M63" s="6"/>
      <c r="N63" s="6"/>
      <c r="O63" s="6">
        <v>2.5</v>
      </c>
      <c r="P63" s="6"/>
      <c r="Q63" s="6"/>
      <c r="R63" s="6">
        <v>2.5</v>
      </c>
      <c r="S63" s="6"/>
      <c r="T63" s="6"/>
      <c r="U63" s="6">
        <v>2.5</v>
      </c>
      <c r="V63" s="6"/>
      <c r="W63" s="6"/>
      <c r="X63" s="6">
        <v>2.5</v>
      </c>
      <c r="Y63" s="6"/>
      <c r="Z63" s="6"/>
      <c r="AA63" s="6">
        <v>2.5</v>
      </c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10"/>
    </row>
    <row r="64" s="2" customFormat="1" customHeight="1" spans="1:38">
      <c r="A64" s="24"/>
      <c r="B64" s="25"/>
      <c r="C64" s="26"/>
      <c r="D64" s="26"/>
      <c r="E64" s="26"/>
      <c r="F64" s="27"/>
      <c r="G64" s="19">
        <v>1982</v>
      </c>
      <c r="H64" s="6"/>
      <c r="I64" s="6">
        <v>5.31</v>
      </c>
      <c r="J64" s="47" t="s">
        <v>30</v>
      </c>
      <c r="K64" s="6" t="s">
        <v>31</v>
      </c>
      <c r="L64" s="19" t="s">
        <v>25</v>
      </c>
      <c r="M64" s="6"/>
      <c r="N64" s="6"/>
      <c r="O64" s="6">
        <v>5.31</v>
      </c>
      <c r="P64" s="6"/>
      <c r="Q64" s="6"/>
      <c r="R64" s="6">
        <v>5.31</v>
      </c>
      <c r="S64" s="6"/>
      <c r="T64" s="6"/>
      <c r="U64" s="6">
        <v>5.31</v>
      </c>
      <c r="V64" s="6"/>
      <c r="W64" s="6"/>
      <c r="X64" s="6">
        <v>5.31</v>
      </c>
      <c r="Y64" s="6"/>
      <c r="Z64" s="6"/>
      <c r="AA64" s="6">
        <v>5.31</v>
      </c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10"/>
    </row>
    <row r="65" s="2" customFormat="1" customHeight="1" spans="1:38">
      <c r="A65" s="5">
        <v>30</v>
      </c>
      <c r="B65" s="30" t="s">
        <v>142</v>
      </c>
      <c r="C65" s="19" t="s">
        <v>143</v>
      </c>
      <c r="D65" s="19" t="s">
        <v>144</v>
      </c>
      <c r="E65" s="19" t="s">
        <v>145</v>
      </c>
      <c r="F65" s="6">
        <v>1.6</v>
      </c>
      <c r="G65" s="19">
        <v>1978</v>
      </c>
      <c r="H65" s="6"/>
      <c r="I65" s="6">
        <v>1.6</v>
      </c>
      <c r="J65" s="47" t="s">
        <v>30</v>
      </c>
      <c r="K65" s="6" t="s">
        <v>31</v>
      </c>
      <c r="L65" s="19" t="s">
        <v>25</v>
      </c>
      <c r="M65" s="6"/>
      <c r="N65" s="6"/>
      <c r="O65" s="6">
        <f t="shared" ref="O65:O70" si="0">I65</f>
        <v>1.6</v>
      </c>
      <c r="P65" s="6"/>
      <c r="Q65" s="6"/>
      <c r="R65" s="6">
        <f t="shared" ref="R65:R70" si="1">I65</f>
        <v>1.6</v>
      </c>
      <c r="S65" s="6"/>
      <c r="T65" s="6"/>
      <c r="U65" s="6">
        <f t="shared" ref="U65:U70" si="2">I65</f>
        <v>1.6</v>
      </c>
      <c r="V65" s="6"/>
      <c r="W65" s="6"/>
      <c r="X65" s="6">
        <f t="shared" ref="X65:X70" si="3">I65</f>
        <v>1.6</v>
      </c>
      <c r="Y65" s="6"/>
      <c r="Z65" s="6"/>
      <c r="AA65" s="6">
        <f t="shared" ref="AA65:AA70" si="4">I65</f>
        <v>1.6</v>
      </c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10"/>
    </row>
    <row r="66" s="2" customFormat="1" customHeight="1" spans="1:38">
      <c r="A66" s="15">
        <v>31</v>
      </c>
      <c r="B66" s="16" t="s">
        <v>146</v>
      </c>
      <c r="C66" s="17" t="s">
        <v>147</v>
      </c>
      <c r="D66" s="17" t="s">
        <v>148</v>
      </c>
      <c r="E66" s="17" t="s">
        <v>149</v>
      </c>
      <c r="F66" s="18">
        <f>I66+I67</f>
        <v>7.19</v>
      </c>
      <c r="G66" s="19">
        <v>1998</v>
      </c>
      <c r="H66" s="6"/>
      <c r="I66" s="28">
        <v>5.59</v>
      </c>
      <c r="J66" s="47" t="s">
        <v>41</v>
      </c>
      <c r="K66" s="6" t="s">
        <v>31</v>
      </c>
      <c r="L66" s="19" t="s">
        <v>25</v>
      </c>
      <c r="M66" s="6"/>
      <c r="N66" s="6"/>
      <c r="O66" s="6">
        <f t="shared" si="0"/>
        <v>5.59</v>
      </c>
      <c r="P66" s="6"/>
      <c r="Q66" s="6"/>
      <c r="R66" s="6">
        <f t="shared" si="1"/>
        <v>5.59</v>
      </c>
      <c r="S66" s="6"/>
      <c r="T66" s="6"/>
      <c r="U66" s="6">
        <f t="shared" si="2"/>
        <v>5.59</v>
      </c>
      <c r="V66" s="6"/>
      <c r="W66" s="6"/>
      <c r="X66" s="6">
        <f t="shared" si="3"/>
        <v>5.59</v>
      </c>
      <c r="Y66" s="6"/>
      <c r="Z66" s="6"/>
      <c r="AA66" s="6">
        <f t="shared" si="4"/>
        <v>5.59</v>
      </c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10"/>
    </row>
    <row r="67" s="2" customFormat="1" customHeight="1" spans="1:38">
      <c r="A67" s="24"/>
      <c r="B67" s="25"/>
      <c r="C67" s="26"/>
      <c r="D67" s="26"/>
      <c r="E67" s="26"/>
      <c r="F67" s="27"/>
      <c r="G67" s="19">
        <v>1978</v>
      </c>
      <c r="H67" s="6"/>
      <c r="I67" s="28">
        <v>1.6</v>
      </c>
      <c r="J67" s="47" t="s">
        <v>41</v>
      </c>
      <c r="K67" s="6" t="s">
        <v>31</v>
      </c>
      <c r="L67" s="19" t="s">
        <v>25</v>
      </c>
      <c r="M67" s="6"/>
      <c r="N67" s="6"/>
      <c r="O67" s="6">
        <f t="shared" si="0"/>
        <v>1.6</v>
      </c>
      <c r="P67" s="6"/>
      <c r="Q67" s="6"/>
      <c r="R67" s="6">
        <f t="shared" si="1"/>
        <v>1.6</v>
      </c>
      <c r="S67" s="6"/>
      <c r="T67" s="6"/>
      <c r="U67" s="6">
        <f t="shared" si="2"/>
        <v>1.6</v>
      </c>
      <c r="V67" s="6"/>
      <c r="W67" s="6"/>
      <c r="X67" s="6">
        <f t="shared" si="3"/>
        <v>1.6</v>
      </c>
      <c r="Y67" s="6"/>
      <c r="Z67" s="6"/>
      <c r="AA67" s="6">
        <f t="shared" si="4"/>
        <v>1.6</v>
      </c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10"/>
    </row>
    <row r="68" s="2" customFormat="1" customHeight="1" spans="1:38">
      <c r="A68" s="15">
        <v>32</v>
      </c>
      <c r="B68" s="16" t="s">
        <v>150</v>
      </c>
      <c r="C68" s="17" t="s">
        <v>151</v>
      </c>
      <c r="D68" s="17" t="s">
        <v>152</v>
      </c>
      <c r="E68" s="17" t="s">
        <v>153</v>
      </c>
      <c r="F68" s="18">
        <f>H68+I69+I70</f>
        <v>131.8</v>
      </c>
      <c r="G68" s="19">
        <v>1989</v>
      </c>
      <c r="H68" s="29">
        <v>92.73</v>
      </c>
      <c r="I68" s="6"/>
      <c r="J68" s="46" t="s">
        <v>30</v>
      </c>
      <c r="K68" s="6" t="s">
        <v>31</v>
      </c>
      <c r="L68" s="19" t="s">
        <v>23</v>
      </c>
      <c r="M68" s="6">
        <f>H68</f>
        <v>92.73</v>
      </c>
      <c r="N68" s="6"/>
      <c r="O68" s="6">
        <f t="shared" si="0"/>
        <v>0</v>
      </c>
      <c r="P68" s="6">
        <f>M68</f>
        <v>92.73</v>
      </c>
      <c r="Q68" s="6"/>
      <c r="R68" s="6">
        <f t="shared" si="1"/>
        <v>0</v>
      </c>
      <c r="S68" s="6">
        <f>H68</f>
        <v>92.73</v>
      </c>
      <c r="T68" s="6"/>
      <c r="U68" s="6">
        <f t="shared" si="2"/>
        <v>0</v>
      </c>
      <c r="V68" s="6">
        <f>H68</f>
        <v>92.73</v>
      </c>
      <c r="W68" s="6"/>
      <c r="X68" s="6">
        <f t="shared" si="3"/>
        <v>0</v>
      </c>
      <c r="Y68" s="6">
        <f>H68</f>
        <v>92.73</v>
      </c>
      <c r="Z68" s="6"/>
      <c r="AA68" s="6">
        <f t="shared" si="4"/>
        <v>0</v>
      </c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10"/>
    </row>
    <row r="69" s="2" customFormat="1" customHeight="1" spans="1:38">
      <c r="A69" s="20"/>
      <c r="B69" s="21"/>
      <c r="C69" s="22"/>
      <c r="D69" s="22"/>
      <c r="E69" s="22"/>
      <c r="F69" s="23"/>
      <c r="G69" s="19">
        <v>2001</v>
      </c>
      <c r="H69" s="6"/>
      <c r="I69" s="29">
        <v>18.4</v>
      </c>
      <c r="J69" s="46" t="s">
        <v>41</v>
      </c>
      <c r="K69" s="6" t="s">
        <v>31</v>
      </c>
      <c r="L69" s="19" t="s">
        <v>25</v>
      </c>
      <c r="M69" s="6"/>
      <c r="N69" s="6"/>
      <c r="O69" s="6">
        <f t="shared" si="0"/>
        <v>18.4</v>
      </c>
      <c r="P69" s="6"/>
      <c r="Q69" s="6"/>
      <c r="R69" s="6">
        <f t="shared" si="1"/>
        <v>18.4</v>
      </c>
      <c r="S69" s="6"/>
      <c r="T69" s="6"/>
      <c r="U69" s="6">
        <f t="shared" si="2"/>
        <v>18.4</v>
      </c>
      <c r="V69" s="6"/>
      <c r="W69" s="6"/>
      <c r="X69" s="6">
        <f t="shared" si="3"/>
        <v>18.4</v>
      </c>
      <c r="Y69" s="6"/>
      <c r="Z69" s="6"/>
      <c r="AA69" s="6">
        <f t="shared" si="4"/>
        <v>18.4</v>
      </c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10"/>
    </row>
    <row r="70" s="2" customFormat="1" customHeight="1" spans="1:38">
      <c r="A70" s="24"/>
      <c r="B70" s="25"/>
      <c r="C70" s="26"/>
      <c r="D70" s="26"/>
      <c r="E70" s="26"/>
      <c r="F70" s="27"/>
      <c r="G70" s="19">
        <v>2001</v>
      </c>
      <c r="H70" s="6"/>
      <c r="I70" s="29">
        <v>20.67</v>
      </c>
      <c r="J70" s="46" t="s">
        <v>32</v>
      </c>
      <c r="K70" s="6" t="s">
        <v>31</v>
      </c>
      <c r="L70" s="19" t="s">
        <v>25</v>
      </c>
      <c r="M70" s="6"/>
      <c r="N70" s="6"/>
      <c r="O70" s="6">
        <f t="shared" si="0"/>
        <v>20.67</v>
      </c>
      <c r="P70" s="6"/>
      <c r="Q70" s="6"/>
      <c r="R70" s="6">
        <f t="shared" si="1"/>
        <v>20.67</v>
      </c>
      <c r="S70" s="6"/>
      <c r="T70" s="6"/>
      <c r="U70" s="6">
        <f t="shared" si="2"/>
        <v>20.67</v>
      </c>
      <c r="V70" s="6"/>
      <c r="W70" s="6"/>
      <c r="X70" s="6">
        <f t="shared" si="3"/>
        <v>20.67</v>
      </c>
      <c r="Y70" s="6"/>
      <c r="Z70" s="6"/>
      <c r="AA70" s="6">
        <f t="shared" si="4"/>
        <v>20.67</v>
      </c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10"/>
    </row>
    <row r="71" s="2" customFormat="1" customHeight="1" spans="1:38">
      <c r="A71" s="15">
        <v>33</v>
      </c>
      <c r="B71" s="16" t="s">
        <v>154</v>
      </c>
      <c r="C71" s="17" t="s">
        <v>155</v>
      </c>
      <c r="D71" s="17" t="s">
        <v>156</v>
      </c>
      <c r="E71" s="17" t="s">
        <v>157</v>
      </c>
      <c r="F71" s="18">
        <f t="shared" ref="F71:F76" si="5">I71+I72</f>
        <v>14.39</v>
      </c>
      <c r="G71" s="19">
        <v>1993</v>
      </c>
      <c r="H71" s="6"/>
      <c r="I71" s="28">
        <v>12.79</v>
      </c>
      <c r="J71" s="44" t="s">
        <v>30</v>
      </c>
      <c r="K71" s="6" t="s">
        <v>31</v>
      </c>
      <c r="L71" s="45" t="s">
        <v>24</v>
      </c>
      <c r="M71" s="6"/>
      <c r="N71" s="28">
        <v>12.79</v>
      </c>
      <c r="O71" s="6"/>
      <c r="P71" s="6"/>
      <c r="Q71" s="28">
        <v>12.79</v>
      </c>
      <c r="R71" s="6"/>
      <c r="S71" s="6"/>
      <c r="T71" s="28">
        <v>12.79</v>
      </c>
      <c r="U71" s="6"/>
      <c r="V71" s="6"/>
      <c r="W71" s="28">
        <v>12.79</v>
      </c>
      <c r="X71" s="6"/>
      <c r="Y71" s="6"/>
      <c r="Z71" s="28">
        <v>12.79</v>
      </c>
      <c r="AA71" s="6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10"/>
    </row>
    <row r="72" s="2" customFormat="1" customHeight="1" spans="1:38">
      <c r="A72" s="24"/>
      <c r="B72" s="25"/>
      <c r="C72" s="26"/>
      <c r="D72" s="26"/>
      <c r="E72" s="26"/>
      <c r="F72" s="27"/>
      <c r="G72" s="19">
        <v>1978</v>
      </c>
      <c r="H72" s="6"/>
      <c r="I72" s="28">
        <v>1.6</v>
      </c>
      <c r="J72" s="44" t="s">
        <v>30</v>
      </c>
      <c r="K72" s="6" t="s">
        <v>31</v>
      </c>
      <c r="L72" s="19" t="s">
        <v>25</v>
      </c>
      <c r="M72" s="6"/>
      <c r="N72" s="6"/>
      <c r="O72" s="6">
        <f t="shared" ref="O72:O79" si="6">I72</f>
        <v>1.6</v>
      </c>
      <c r="P72" s="6"/>
      <c r="Q72" s="6"/>
      <c r="R72" s="6">
        <f t="shared" ref="R72:R79" si="7">I72</f>
        <v>1.6</v>
      </c>
      <c r="S72" s="6"/>
      <c r="T72" s="6"/>
      <c r="U72" s="6">
        <f t="shared" ref="U72:U79" si="8">I72</f>
        <v>1.6</v>
      </c>
      <c r="V72" s="6"/>
      <c r="W72" s="6"/>
      <c r="X72" s="6">
        <f t="shared" ref="X72:X79" si="9">I72</f>
        <v>1.6</v>
      </c>
      <c r="Y72" s="6"/>
      <c r="Z72" s="6"/>
      <c r="AA72" s="6">
        <f t="shared" ref="AA72:AA79" si="10">I72</f>
        <v>1.6</v>
      </c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10"/>
    </row>
    <row r="73" s="2" customFormat="1" customHeight="1" spans="1:38">
      <c r="A73" s="15">
        <v>34</v>
      </c>
      <c r="B73" s="16" t="s">
        <v>158</v>
      </c>
      <c r="C73" s="17" t="s">
        <v>159</v>
      </c>
      <c r="D73" s="17" t="s">
        <v>160</v>
      </c>
      <c r="E73" s="17" t="s">
        <v>161</v>
      </c>
      <c r="F73" s="18">
        <f t="shared" si="5"/>
        <v>6.49</v>
      </c>
      <c r="G73" s="19">
        <v>1985</v>
      </c>
      <c r="H73" s="6"/>
      <c r="I73" s="50">
        <v>2.29</v>
      </c>
      <c r="J73" s="44" t="s">
        <v>30</v>
      </c>
      <c r="K73" s="6" t="s">
        <v>31</v>
      </c>
      <c r="L73" s="19" t="s">
        <v>25</v>
      </c>
      <c r="M73" s="6"/>
      <c r="N73" s="6"/>
      <c r="O73" s="6">
        <f t="shared" si="6"/>
        <v>2.29</v>
      </c>
      <c r="P73" s="6"/>
      <c r="Q73" s="6"/>
      <c r="R73" s="6">
        <f t="shared" si="7"/>
        <v>2.29</v>
      </c>
      <c r="S73" s="6"/>
      <c r="T73" s="6"/>
      <c r="U73" s="6">
        <f t="shared" si="8"/>
        <v>2.29</v>
      </c>
      <c r="V73" s="6"/>
      <c r="W73" s="6"/>
      <c r="X73" s="6">
        <f t="shared" si="9"/>
        <v>2.29</v>
      </c>
      <c r="Y73" s="6"/>
      <c r="Z73" s="6"/>
      <c r="AA73" s="6">
        <f t="shared" si="10"/>
        <v>2.29</v>
      </c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10"/>
    </row>
    <row r="74" s="2" customFormat="1" customHeight="1" spans="1:38">
      <c r="A74" s="24"/>
      <c r="B74" s="25"/>
      <c r="C74" s="26"/>
      <c r="D74" s="26"/>
      <c r="E74" s="26"/>
      <c r="F74" s="27"/>
      <c r="G74" s="19">
        <v>1982</v>
      </c>
      <c r="H74" s="6"/>
      <c r="I74" s="50">
        <f>3.55+0.65</f>
        <v>4.2</v>
      </c>
      <c r="J74" s="44" t="s">
        <v>30</v>
      </c>
      <c r="K74" s="6" t="s">
        <v>31</v>
      </c>
      <c r="L74" s="19" t="s">
        <v>25</v>
      </c>
      <c r="M74" s="6"/>
      <c r="N74" s="6"/>
      <c r="O74" s="6">
        <f t="shared" si="6"/>
        <v>4.2</v>
      </c>
      <c r="P74" s="6"/>
      <c r="Q74" s="6"/>
      <c r="R74" s="6">
        <f t="shared" si="7"/>
        <v>4.2</v>
      </c>
      <c r="S74" s="6"/>
      <c r="T74" s="6"/>
      <c r="U74" s="6">
        <f t="shared" si="8"/>
        <v>4.2</v>
      </c>
      <c r="V74" s="6"/>
      <c r="W74" s="6"/>
      <c r="X74" s="6">
        <f t="shared" si="9"/>
        <v>4.2</v>
      </c>
      <c r="Y74" s="6"/>
      <c r="Z74" s="6"/>
      <c r="AA74" s="6">
        <f t="shared" si="10"/>
        <v>4.2</v>
      </c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10"/>
    </row>
    <row r="75" s="2" customFormat="1" customHeight="1" spans="1:38">
      <c r="A75" s="5">
        <v>35</v>
      </c>
      <c r="B75" s="30" t="s">
        <v>162</v>
      </c>
      <c r="C75" s="19" t="s">
        <v>163</v>
      </c>
      <c r="D75" s="19" t="s">
        <v>164</v>
      </c>
      <c r="E75" s="19" t="s">
        <v>165</v>
      </c>
      <c r="F75" s="28">
        <f>0.72+2.44</f>
        <v>3.16</v>
      </c>
      <c r="G75" s="19">
        <v>1987</v>
      </c>
      <c r="H75" s="6"/>
      <c r="I75" s="28">
        <f>0.72+2.44</f>
        <v>3.16</v>
      </c>
      <c r="J75" s="44" t="s">
        <v>30</v>
      </c>
      <c r="K75" s="6" t="s">
        <v>31</v>
      </c>
      <c r="L75" s="19" t="s">
        <v>25</v>
      </c>
      <c r="M75" s="6"/>
      <c r="N75" s="6"/>
      <c r="O75" s="6">
        <f t="shared" si="6"/>
        <v>3.16</v>
      </c>
      <c r="P75" s="6"/>
      <c r="Q75" s="6"/>
      <c r="R75" s="6">
        <f t="shared" si="7"/>
        <v>3.16</v>
      </c>
      <c r="S75" s="6"/>
      <c r="T75" s="6"/>
      <c r="U75" s="6">
        <f t="shared" si="8"/>
        <v>3.16</v>
      </c>
      <c r="V75" s="6"/>
      <c r="W75" s="6"/>
      <c r="X75" s="6">
        <f t="shared" si="9"/>
        <v>3.16</v>
      </c>
      <c r="Y75" s="6"/>
      <c r="Z75" s="6"/>
      <c r="AA75" s="6">
        <f t="shared" si="10"/>
        <v>3.16</v>
      </c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10"/>
    </row>
    <row r="76" s="2" customFormat="1" customHeight="1" spans="1:38">
      <c r="A76" s="15">
        <v>36</v>
      </c>
      <c r="B76" s="16" t="s">
        <v>166</v>
      </c>
      <c r="C76" s="17" t="s">
        <v>167</v>
      </c>
      <c r="D76" s="17" t="s">
        <v>168</v>
      </c>
      <c r="E76" s="17" t="s">
        <v>169</v>
      </c>
      <c r="F76" s="18">
        <f t="shared" si="5"/>
        <v>5.34</v>
      </c>
      <c r="G76" s="19">
        <v>1990</v>
      </c>
      <c r="H76" s="6"/>
      <c r="I76" s="28">
        <v>1.14</v>
      </c>
      <c r="J76" s="44" t="s">
        <v>30</v>
      </c>
      <c r="K76" s="6" t="s">
        <v>31</v>
      </c>
      <c r="L76" s="19" t="s">
        <v>25</v>
      </c>
      <c r="M76" s="6"/>
      <c r="N76" s="6"/>
      <c r="O76" s="6">
        <f t="shared" si="6"/>
        <v>1.14</v>
      </c>
      <c r="P76" s="6"/>
      <c r="Q76" s="6"/>
      <c r="R76" s="6">
        <f t="shared" si="7"/>
        <v>1.14</v>
      </c>
      <c r="S76" s="6"/>
      <c r="T76" s="6"/>
      <c r="U76" s="6">
        <f t="shared" si="8"/>
        <v>1.14</v>
      </c>
      <c r="V76" s="6"/>
      <c r="W76" s="6"/>
      <c r="X76" s="6">
        <f t="shared" si="9"/>
        <v>1.14</v>
      </c>
      <c r="Y76" s="6"/>
      <c r="Z76" s="6"/>
      <c r="AA76" s="6">
        <f t="shared" si="10"/>
        <v>1.14</v>
      </c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10"/>
    </row>
    <row r="77" s="2" customFormat="1" customHeight="1" spans="1:38">
      <c r="A77" s="24"/>
      <c r="B77" s="25"/>
      <c r="C77" s="26"/>
      <c r="D77" s="26"/>
      <c r="E77" s="26"/>
      <c r="F77" s="27"/>
      <c r="G77" s="19">
        <v>1982</v>
      </c>
      <c r="H77" s="6"/>
      <c r="I77" s="28">
        <f>3.55+0.65</f>
        <v>4.2</v>
      </c>
      <c r="J77" s="44" t="s">
        <v>30</v>
      </c>
      <c r="K77" s="6" t="s">
        <v>31</v>
      </c>
      <c r="L77" s="19" t="s">
        <v>25</v>
      </c>
      <c r="M77" s="6"/>
      <c r="N77" s="6"/>
      <c r="O77" s="6">
        <f t="shared" si="6"/>
        <v>4.2</v>
      </c>
      <c r="P77" s="6"/>
      <c r="Q77" s="6"/>
      <c r="R77" s="6">
        <f t="shared" si="7"/>
        <v>4.2</v>
      </c>
      <c r="S77" s="6"/>
      <c r="T77" s="6"/>
      <c r="U77" s="6">
        <f t="shared" si="8"/>
        <v>4.2</v>
      </c>
      <c r="V77" s="6"/>
      <c r="W77" s="6"/>
      <c r="X77" s="6">
        <f t="shared" si="9"/>
        <v>4.2</v>
      </c>
      <c r="Y77" s="6"/>
      <c r="Z77" s="6"/>
      <c r="AA77" s="6">
        <f t="shared" si="10"/>
        <v>4.2</v>
      </c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10"/>
    </row>
    <row r="78" s="2" customFormat="1" customHeight="1" spans="1:38">
      <c r="A78" s="15">
        <v>37</v>
      </c>
      <c r="B78" s="16" t="s">
        <v>170</v>
      </c>
      <c r="C78" s="17" t="s">
        <v>171</v>
      </c>
      <c r="D78" s="17" t="s">
        <v>172</v>
      </c>
      <c r="E78" s="17" t="s">
        <v>173</v>
      </c>
      <c r="F78" s="18">
        <f>I78+I79+I80+I81+I82</f>
        <v>29.35</v>
      </c>
      <c r="G78" s="46">
        <v>1984</v>
      </c>
      <c r="H78" s="6"/>
      <c r="I78" s="29">
        <v>2.6</v>
      </c>
      <c r="J78" s="44" t="s">
        <v>30</v>
      </c>
      <c r="K78" s="6" t="s">
        <v>31</v>
      </c>
      <c r="L78" s="19" t="s">
        <v>25</v>
      </c>
      <c r="M78" s="6"/>
      <c r="N78" s="6"/>
      <c r="O78" s="6">
        <f t="shared" si="6"/>
        <v>2.6</v>
      </c>
      <c r="P78" s="6"/>
      <c r="Q78" s="6"/>
      <c r="R78" s="6">
        <f t="shared" si="7"/>
        <v>2.6</v>
      </c>
      <c r="S78" s="6"/>
      <c r="T78" s="6"/>
      <c r="U78" s="6">
        <f t="shared" si="8"/>
        <v>2.6</v>
      </c>
      <c r="V78" s="6"/>
      <c r="W78" s="6"/>
      <c r="X78" s="6">
        <f t="shared" si="9"/>
        <v>2.6</v>
      </c>
      <c r="Y78" s="6"/>
      <c r="Z78" s="6"/>
      <c r="AA78" s="6">
        <f t="shared" si="10"/>
        <v>2.6</v>
      </c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10"/>
    </row>
    <row r="79" s="2" customFormat="1" customHeight="1" spans="1:38">
      <c r="A79" s="20"/>
      <c r="B79" s="21"/>
      <c r="C79" s="22"/>
      <c r="D79" s="22"/>
      <c r="E79" s="22"/>
      <c r="F79" s="23"/>
      <c r="G79" s="46">
        <v>1984</v>
      </c>
      <c r="H79" s="6"/>
      <c r="I79" s="29">
        <v>0.44</v>
      </c>
      <c r="J79" s="44" t="s">
        <v>30</v>
      </c>
      <c r="K79" s="6" t="s">
        <v>31</v>
      </c>
      <c r="L79" s="19" t="s">
        <v>25</v>
      </c>
      <c r="M79" s="6"/>
      <c r="N79" s="6"/>
      <c r="O79" s="6">
        <f t="shared" si="6"/>
        <v>0.44</v>
      </c>
      <c r="P79" s="6"/>
      <c r="Q79" s="6"/>
      <c r="R79" s="6">
        <f t="shared" si="7"/>
        <v>0.44</v>
      </c>
      <c r="S79" s="6"/>
      <c r="T79" s="6"/>
      <c r="U79" s="6">
        <f t="shared" si="8"/>
        <v>0.44</v>
      </c>
      <c r="V79" s="6"/>
      <c r="W79" s="6"/>
      <c r="X79" s="6">
        <f t="shared" si="9"/>
        <v>0.44</v>
      </c>
      <c r="Y79" s="6"/>
      <c r="Z79" s="6"/>
      <c r="AA79" s="6">
        <f t="shared" si="10"/>
        <v>0.44</v>
      </c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10"/>
    </row>
    <row r="80" s="2" customFormat="1" customHeight="1" spans="1:38">
      <c r="A80" s="20"/>
      <c r="B80" s="21"/>
      <c r="C80" s="22"/>
      <c r="D80" s="22"/>
      <c r="E80" s="22"/>
      <c r="F80" s="23"/>
      <c r="G80" s="46">
        <v>2005</v>
      </c>
      <c r="H80" s="6"/>
      <c r="I80" s="29">
        <v>16.32</v>
      </c>
      <c r="J80" s="44" t="s">
        <v>30</v>
      </c>
      <c r="K80" s="6" t="s">
        <v>31</v>
      </c>
      <c r="L80" s="19" t="s">
        <v>24</v>
      </c>
      <c r="M80" s="6"/>
      <c r="N80" s="29">
        <v>16.32</v>
      </c>
      <c r="O80" s="6"/>
      <c r="P80" s="6"/>
      <c r="Q80" s="29">
        <v>16.32</v>
      </c>
      <c r="R80" s="6"/>
      <c r="S80" s="6"/>
      <c r="T80" s="29">
        <v>16.32</v>
      </c>
      <c r="U80" s="6"/>
      <c r="V80" s="6"/>
      <c r="W80" s="29">
        <v>16.32</v>
      </c>
      <c r="X80" s="6"/>
      <c r="Y80" s="6"/>
      <c r="Z80" s="29">
        <v>16.32</v>
      </c>
      <c r="AA80" s="6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10"/>
    </row>
    <row r="81" s="2" customFormat="1" customHeight="1" spans="1:38">
      <c r="A81" s="20"/>
      <c r="B81" s="21"/>
      <c r="C81" s="22"/>
      <c r="D81" s="22"/>
      <c r="E81" s="22"/>
      <c r="F81" s="23"/>
      <c r="G81" s="46">
        <v>2005</v>
      </c>
      <c r="H81" s="6"/>
      <c r="I81" s="29">
        <v>4.68</v>
      </c>
      <c r="J81" s="44" t="s">
        <v>30</v>
      </c>
      <c r="K81" s="6" t="s">
        <v>31</v>
      </c>
      <c r="L81" s="19" t="s">
        <v>25</v>
      </c>
      <c r="M81" s="6"/>
      <c r="N81" s="6"/>
      <c r="O81" s="6">
        <f t="shared" ref="O81:O83" si="11">I81</f>
        <v>4.68</v>
      </c>
      <c r="P81" s="6"/>
      <c r="Q81" s="6"/>
      <c r="R81" s="6">
        <f t="shared" ref="R81:R83" si="12">I81</f>
        <v>4.68</v>
      </c>
      <c r="S81" s="6"/>
      <c r="T81" s="6"/>
      <c r="U81" s="6">
        <f t="shared" ref="U81:U83" si="13">I81</f>
        <v>4.68</v>
      </c>
      <c r="V81" s="6"/>
      <c r="W81" s="6"/>
      <c r="X81" s="6">
        <f t="shared" ref="X81:X83" si="14">I81</f>
        <v>4.68</v>
      </c>
      <c r="Y81" s="6"/>
      <c r="Z81" s="6"/>
      <c r="AA81" s="6">
        <f t="shared" ref="AA81:AA83" si="15">I81</f>
        <v>4.68</v>
      </c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0"/>
    </row>
    <row r="82" s="2" customFormat="1" customHeight="1" spans="1:38">
      <c r="A82" s="24"/>
      <c r="B82" s="25"/>
      <c r="C82" s="26"/>
      <c r="D82" s="26"/>
      <c r="E82" s="26"/>
      <c r="F82" s="27"/>
      <c r="G82" s="46">
        <v>1982</v>
      </c>
      <c r="H82" s="6"/>
      <c r="I82" s="29">
        <f>3.01+2.3</f>
        <v>5.31</v>
      </c>
      <c r="J82" s="44" t="s">
        <v>30</v>
      </c>
      <c r="K82" s="6" t="s">
        <v>31</v>
      </c>
      <c r="L82" s="19" t="s">
        <v>25</v>
      </c>
      <c r="M82" s="6"/>
      <c r="N82" s="6"/>
      <c r="O82" s="6">
        <f t="shared" si="11"/>
        <v>5.31</v>
      </c>
      <c r="P82" s="6"/>
      <c r="Q82" s="6"/>
      <c r="R82" s="6">
        <f t="shared" si="12"/>
        <v>5.31</v>
      </c>
      <c r="S82" s="6"/>
      <c r="T82" s="6"/>
      <c r="U82" s="6">
        <f t="shared" si="13"/>
        <v>5.31</v>
      </c>
      <c r="V82" s="6"/>
      <c r="W82" s="6"/>
      <c r="X82" s="6">
        <f t="shared" si="14"/>
        <v>5.31</v>
      </c>
      <c r="Y82" s="6"/>
      <c r="Z82" s="6"/>
      <c r="AA82" s="6">
        <f t="shared" si="15"/>
        <v>5.31</v>
      </c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10"/>
    </row>
    <row r="83" s="2" customFormat="1" customHeight="1" spans="1:38">
      <c r="A83" s="15">
        <v>38</v>
      </c>
      <c r="B83" s="16" t="s">
        <v>174</v>
      </c>
      <c r="C83" s="17" t="s">
        <v>175</v>
      </c>
      <c r="D83" s="17" t="s">
        <v>176</v>
      </c>
      <c r="E83" s="17" t="s">
        <v>177</v>
      </c>
      <c r="F83" s="18">
        <f>I83+I84+I85</f>
        <v>68.9</v>
      </c>
      <c r="G83" s="19">
        <v>1990</v>
      </c>
      <c r="H83" s="6"/>
      <c r="I83" s="33">
        <v>1.76</v>
      </c>
      <c r="J83" s="48" t="s">
        <v>30</v>
      </c>
      <c r="K83" s="6" t="s">
        <v>31</v>
      </c>
      <c r="L83" s="19" t="s">
        <v>25</v>
      </c>
      <c r="M83" s="6"/>
      <c r="N83" s="6"/>
      <c r="O83" s="6">
        <f t="shared" si="11"/>
        <v>1.76</v>
      </c>
      <c r="P83" s="6"/>
      <c r="Q83" s="6"/>
      <c r="R83" s="6">
        <f t="shared" si="12"/>
        <v>1.76</v>
      </c>
      <c r="S83" s="6"/>
      <c r="T83" s="6"/>
      <c r="U83" s="6">
        <f t="shared" si="13"/>
        <v>1.76</v>
      </c>
      <c r="V83" s="6"/>
      <c r="W83" s="6"/>
      <c r="X83" s="6">
        <f t="shared" si="14"/>
        <v>1.76</v>
      </c>
      <c r="Y83" s="6"/>
      <c r="Z83" s="6"/>
      <c r="AA83" s="6">
        <f t="shared" si="15"/>
        <v>1.76</v>
      </c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10"/>
    </row>
    <row r="84" s="2" customFormat="1" customHeight="1" spans="1:38">
      <c r="A84" s="20"/>
      <c r="B84" s="21"/>
      <c r="C84" s="22"/>
      <c r="D84" s="22"/>
      <c r="E84" s="22"/>
      <c r="F84" s="23"/>
      <c r="G84" s="19">
        <v>1990</v>
      </c>
      <c r="H84" s="6"/>
      <c r="I84" s="33">
        <v>62.31</v>
      </c>
      <c r="J84" s="48" t="s">
        <v>30</v>
      </c>
      <c r="K84" s="6" t="s">
        <v>31</v>
      </c>
      <c r="L84" s="19" t="s">
        <v>24</v>
      </c>
      <c r="M84" s="6"/>
      <c r="N84" s="33">
        <v>62.31</v>
      </c>
      <c r="O84" s="6"/>
      <c r="P84" s="6"/>
      <c r="Q84" s="33">
        <v>62.31</v>
      </c>
      <c r="R84" s="6"/>
      <c r="S84" s="6"/>
      <c r="T84" s="33">
        <v>62.31</v>
      </c>
      <c r="U84" s="6"/>
      <c r="V84" s="6"/>
      <c r="W84" s="33">
        <v>62.31</v>
      </c>
      <c r="X84" s="6"/>
      <c r="Y84" s="6"/>
      <c r="Z84" s="33">
        <v>62.31</v>
      </c>
      <c r="AA84" s="6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10"/>
    </row>
    <row r="85" s="2" customFormat="1" customHeight="1" spans="1:38">
      <c r="A85" s="24"/>
      <c r="B85" s="25"/>
      <c r="C85" s="26"/>
      <c r="D85" s="26"/>
      <c r="E85" s="26"/>
      <c r="F85" s="27"/>
      <c r="G85" s="19">
        <v>1988</v>
      </c>
      <c r="H85" s="6"/>
      <c r="I85" s="50">
        <f>3.55+1.28</f>
        <v>4.83</v>
      </c>
      <c r="J85" s="48" t="s">
        <v>30</v>
      </c>
      <c r="K85" s="6" t="s">
        <v>31</v>
      </c>
      <c r="L85" s="19" t="s">
        <v>25</v>
      </c>
      <c r="M85" s="6"/>
      <c r="N85" s="6"/>
      <c r="O85" s="6">
        <v>4.83</v>
      </c>
      <c r="P85" s="6"/>
      <c r="Q85" s="6"/>
      <c r="R85" s="6">
        <v>4.83</v>
      </c>
      <c r="S85" s="6"/>
      <c r="T85" s="6"/>
      <c r="U85" s="6">
        <v>4.83</v>
      </c>
      <c r="V85" s="6"/>
      <c r="W85" s="6"/>
      <c r="X85" s="6">
        <v>4.83</v>
      </c>
      <c r="Y85" s="6"/>
      <c r="Z85" s="6"/>
      <c r="AA85" s="6">
        <v>4.83</v>
      </c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0"/>
    </row>
    <row r="86" s="2" customFormat="1" customHeight="1" spans="1:38">
      <c r="A86" s="15">
        <v>39</v>
      </c>
      <c r="B86" s="16" t="s">
        <v>178</v>
      </c>
      <c r="C86" s="17" t="s">
        <v>179</v>
      </c>
      <c r="D86" s="17" t="s">
        <v>180</v>
      </c>
      <c r="E86" s="17" t="s">
        <v>181</v>
      </c>
      <c r="F86" s="18">
        <f>I86+I87</f>
        <v>6.28</v>
      </c>
      <c r="G86" s="19">
        <v>1988</v>
      </c>
      <c r="H86" s="6"/>
      <c r="I86" s="29">
        <v>1.39</v>
      </c>
      <c r="J86" s="48" t="s">
        <v>30</v>
      </c>
      <c r="K86" s="6" t="s">
        <v>31</v>
      </c>
      <c r="L86" s="19" t="s">
        <v>25</v>
      </c>
      <c r="M86" s="6"/>
      <c r="N86" s="6"/>
      <c r="O86" s="6">
        <f t="shared" ref="O86:O96" si="16">I86</f>
        <v>1.39</v>
      </c>
      <c r="P86" s="6"/>
      <c r="Q86" s="6"/>
      <c r="R86" s="6">
        <f t="shared" ref="R86:R96" si="17">I86</f>
        <v>1.39</v>
      </c>
      <c r="S86" s="6"/>
      <c r="T86" s="6"/>
      <c r="U86" s="6">
        <f t="shared" ref="U86:U96" si="18">I86</f>
        <v>1.39</v>
      </c>
      <c r="V86" s="6"/>
      <c r="W86" s="6"/>
      <c r="X86" s="6">
        <f t="shared" ref="X86:X96" si="19">I86</f>
        <v>1.39</v>
      </c>
      <c r="Y86" s="6"/>
      <c r="Z86" s="6"/>
      <c r="AA86" s="6">
        <f t="shared" ref="AA86:AA96" si="20">I86</f>
        <v>1.39</v>
      </c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10"/>
    </row>
    <row r="87" s="2" customFormat="1" customHeight="1" spans="1:38">
      <c r="A87" s="24"/>
      <c r="B87" s="25"/>
      <c r="C87" s="26"/>
      <c r="D87" s="26"/>
      <c r="E87" s="26"/>
      <c r="F87" s="27"/>
      <c r="G87" s="19">
        <v>1988</v>
      </c>
      <c r="H87" s="6"/>
      <c r="I87" s="50">
        <f>3.54+1.35</f>
        <v>4.89</v>
      </c>
      <c r="J87" s="48" t="s">
        <v>30</v>
      </c>
      <c r="K87" s="6" t="s">
        <v>31</v>
      </c>
      <c r="L87" s="19" t="s">
        <v>25</v>
      </c>
      <c r="M87" s="6"/>
      <c r="N87" s="6"/>
      <c r="O87" s="6">
        <f t="shared" si="16"/>
        <v>4.89</v>
      </c>
      <c r="P87" s="6"/>
      <c r="Q87" s="6"/>
      <c r="R87" s="6">
        <f t="shared" si="17"/>
        <v>4.89</v>
      </c>
      <c r="S87" s="6"/>
      <c r="T87" s="6"/>
      <c r="U87" s="6">
        <f t="shared" si="18"/>
        <v>4.89</v>
      </c>
      <c r="V87" s="6"/>
      <c r="W87" s="6"/>
      <c r="X87" s="6">
        <f t="shared" si="19"/>
        <v>4.89</v>
      </c>
      <c r="Y87" s="6"/>
      <c r="Z87" s="6"/>
      <c r="AA87" s="6">
        <f t="shared" si="20"/>
        <v>4.89</v>
      </c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10"/>
    </row>
    <row r="88" s="2" customFormat="1" customHeight="1" spans="1:38">
      <c r="A88" s="15">
        <v>40</v>
      </c>
      <c r="B88" s="16" t="s">
        <v>182</v>
      </c>
      <c r="C88" s="17" t="s">
        <v>183</v>
      </c>
      <c r="D88" s="17" t="s">
        <v>184</v>
      </c>
      <c r="E88" s="17" t="s">
        <v>185</v>
      </c>
      <c r="F88" s="18">
        <f>I88+I89</f>
        <v>6.29</v>
      </c>
      <c r="G88" s="19">
        <v>1988</v>
      </c>
      <c r="H88" s="6"/>
      <c r="I88" s="29">
        <v>1.4</v>
      </c>
      <c r="J88" s="48" t="s">
        <v>41</v>
      </c>
      <c r="K88" s="6" t="s">
        <v>31</v>
      </c>
      <c r="L88" s="19" t="s">
        <v>25</v>
      </c>
      <c r="M88" s="6"/>
      <c r="N88" s="6"/>
      <c r="O88" s="6">
        <f t="shared" si="16"/>
        <v>1.4</v>
      </c>
      <c r="P88" s="6"/>
      <c r="Q88" s="6"/>
      <c r="R88" s="6">
        <f t="shared" si="17"/>
        <v>1.4</v>
      </c>
      <c r="S88" s="6"/>
      <c r="T88" s="6"/>
      <c r="U88" s="6">
        <f t="shared" si="18"/>
        <v>1.4</v>
      </c>
      <c r="V88" s="6"/>
      <c r="W88" s="6"/>
      <c r="X88" s="6">
        <f t="shared" si="19"/>
        <v>1.4</v>
      </c>
      <c r="Y88" s="6"/>
      <c r="Z88" s="6"/>
      <c r="AA88" s="6">
        <f t="shared" si="20"/>
        <v>1.4</v>
      </c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10"/>
    </row>
    <row r="89" s="2" customFormat="1" customHeight="1" spans="1:38">
      <c r="A89" s="24"/>
      <c r="B89" s="25"/>
      <c r="C89" s="26"/>
      <c r="D89" s="26"/>
      <c r="E89" s="26"/>
      <c r="F89" s="27"/>
      <c r="G89" s="19">
        <v>1988</v>
      </c>
      <c r="H89" s="6"/>
      <c r="I89" s="50">
        <f>3.54+1.35</f>
        <v>4.89</v>
      </c>
      <c r="J89" s="48" t="s">
        <v>30</v>
      </c>
      <c r="K89" s="6" t="s">
        <v>31</v>
      </c>
      <c r="L89" s="19" t="s">
        <v>25</v>
      </c>
      <c r="M89" s="6"/>
      <c r="N89" s="6"/>
      <c r="O89" s="6">
        <f t="shared" si="16"/>
        <v>4.89</v>
      </c>
      <c r="P89" s="6"/>
      <c r="Q89" s="6"/>
      <c r="R89" s="6">
        <f t="shared" si="17"/>
        <v>4.89</v>
      </c>
      <c r="S89" s="6"/>
      <c r="T89" s="6"/>
      <c r="U89" s="6">
        <f t="shared" si="18"/>
        <v>4.89</v>
      </c>
      <c r="V89" s="6"/>
      <c r="W89" s="6"/>
      <c r="X89" s="6">
        <f t="shared" si="19"/>
        <v>4.89</v>
      </c>
      <c r="Y89" s="6"/>
      <c r="Z89" s="6"/>
      <c r="AA89" s="6">
        <f t="shared" si="20"/>
        <v>4.89</v>
      </c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10"/>
    </row>
    <row r="90" s="2" customFormat="1" customHeight="1" spans="1:38">
      <c r="A90" s="15">
        <v>41</v>
      </c>
      <c r="B90" s="16" t="s">
        <v>186</v>
      </c>
      <c r="C90" s="17" t="s">
        <v>187</v>
      </c>
      <c r="D90" s="17" t="s">
        <v>188</v>
      </c>
      <c r="E90" s="17" t="s">
        <v>189</v>
      </c>
      <c r="F90" s="18">
        <f>I90+I91+I92+I93</f>
        <v>41.7</v>
      </c>
      <c r="G90" s="19">
        <v>1988</v>
      </c>
      <c r="H90" s="6"/>
      <c r="I90" s="33">
        <f>3.55+1.28</f>
        <v>4.83</v>
      </c>
      <c r="J90" s="48" t="s">
        <v>30</v>
      </c>
      <c r="K90" s="6" t="s">
        <v>31</v>
      </c>
      <c r="L90" s="19" t="s">
        <v>25</v>
      </c>
      <c r="M90" s="6"/>
      <c r="N90" s="6"/>
      <c r="O90" s="6">
        <f t="shared" si="16"/>
        <v>4.83</v>
      </c>
      <c r="P90" s="6"/>
      <c r="Q90" s="6"/>
      <c r="R90" s="6">
        <f t="shared" si="17"/>
        <v>4.83</v>
      </c>
      <c r="S90" s="6"/>
      <c r="T90" s="6"/>
      <c r="U90" s="6">
        <f t="shared" si="18"/>
        <v>4.83</v>
      </c>
      <c r="V90" s="6"/>
      <c r="W90" s="6"/>
      <c r="X90" s="6">
        <f t="shared" si="19"/>
        <v>4.83</v>
      </c>
      <c r="Y90" s="6"/>
      <c r="Z90" s="6"/>
      <c r="AA90" s="6">
        <f t="shared" si="20"/>
        <v>4.83</v>
      </c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10"/>
    </row>
    <row r="91" s="2" customFormat="1" customHeight="1" spans="1:38">
      <c r="A91" s="20"/>
      <c r="B91" s="21"/>
      <c r="C91" s="22"/>
      <c r="D91" s="22"/>
      <c r="E91" s="22"/>
      <c r="F91" s="23"/>
      <c r="G91" s="19">
        <v>2000</v>
      </c>
      <c r="H91" s="6"/>
      <c r="I91" s="33">
        <v>4.96</v>
      </c>
      <c r="J91" s="48" t="s">
        <v>30</v>
      </c>
      <c r="K91" s="6" t="s">
        <v>31</v>
      </c>
      <c r="L91" s="19" t="s">
        <v>25</v>
      </c>
      <c r="M91" s="6"/>
      <c r="N91" s="6"/>
      <c r="O91" s="6">
        <f t="shared" si="16"/>
        <v>4.96</v>
      </c>
      <c r="P91" s="6"/>
      <c r="Q91" s="6"/>
      <c r="R91" s="6">
        <f t="shared" si="17"/>
        <v>4.96</v>
      </c>
      <c r="S91" s="6"/>
      <c r="T91" s="6"/>
      <c r="U91" s="6">
        <f t="shared" si="18"/>
        <v>4.96</v>
      </c>
      <c r="V91" s="6"/>
      <c r="W91" s="6"/>
      <c r="X91" s="6">
        <f t="shared" si="19"/>
        <v>4.96</v>
      </c>
      <c r="Y91" s="6"/>
      <c r="Z91" s="6"/>
      <c r="AA91" s="6">
        <f t="shared" si="20"/>
        <v>4.96</v>
      </c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10"/>
    </row>
    <row r="92" s="2" customFormat="1" customHeight="1" spans="1:38">
      <c r="A92" s="20"/>
      <c r="B92" s="21"/>
      <c r="C92" s="22"/>
      <c r="D92" s="22"/>
      <c r="E92" s="22"/>
      <c r="F92" s="23"/>
      <c r="G92" s="19">
        <v>2000</v>
      </c>
      <c r="H92" s="6"/>
      <c r="I92" s="33">
        <v>9.64</v>
      </c>
      <c r="J92" s="48" t="s">
        <v>41</v>
      </c>
      <c r="K92" s="6" t="s">
        <v>31</v>
      </c>
      <c r="L92" s="19" t="s">
        <v>25</v>
      </c>
      <c r="M92" s="6"/>
      <c r="N92" s="6"/>
      <c r="O92" s="6">
        <f t="shared" si="16"/>
        <v>9.64</v>
      </c>
      <c r="P92" s="6"/>
      <c r="Q92" s="6"/>
      <c r="R92" s="6">
        <f t="shared" si="17"/>
        <v>9.64</v>
      </c>
      <c r="S92" s="6"/>
      <c r="T92" s="6"/>
      <c r="U92" s="6">
        <f t="shared" si="18"/>
        <v>9.64</v>
      </c>
      <c r="V92" s="6"/>
      <c r="W92" s="6"/>
      <c r="X92" s="6">
        <f t="shared" si="19"/>
        <v>9.64</v>
      </c>
      <c r="Y92" s="6"/>
      <c r="Z92" s="6"/>
      <c r="AA92" s="6">
        <f t="shared" si="20"/>
        <v>9.64</v>
      </c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10"/>
    </row>
    <row r="93" s="2" customFormat="1" customHeight="1" spans="1:38">
      <c r="A93" s="24"/>
      <c r="B93" s="25"/>
      <c r="C93" s="26"/>
      <c r="D93" s="26"/>
      <c r="E93" s="26"/>
      <c r="F93" s="27"/>
      <c r="G93" s="19">
        <v>1988</v>
      </c>
      <c r="H93" s="6"/>
      <c r="I93" s="33">
        <v>22.27</v>
      </c>
      <c r="J93" s="48" t="s">
        <v>32</v>
      </c>
      <c r="K93" s="6" t="s">
        <v>31</v>
      </c>
      <c r="L93" s="19" t="s">
        <v>25</v>
      </c>
      <c r="M93" s="6"/>
      <c r="N93" s="6"/>
      <c r="O93" s="6">
        <f t="shared" si="16"/>
        <v>22.27</v>
      </c>
      <c r="P93" s="6"/>
      <c r="Q93" s="6"/>
      <c r="R93" s="6">
        <f t="shared" si="17"/>
        <v>22.27</v>
      </c>
      <c r="S93" s="6"/>
      <c r="T93" s="6"/>
      <c r="U93" s="6">
        <f t="shared" si="18"/>
        <v>22.27</v>
      </c>
      <c r="V93" s="6"/>
      <c r="W93" s="6"/>
      <c r="X93" s="6">
        <f t="shared" si="19"/>
        <v>22.27</v>
      </c>
      <c r="Y93" s="6"/>
      <c r="Z93" s="6"/>
      <c r="AA93" s="6">
        <f t="shared" si="20"/>
        <v>22.27</v>
      </c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10"/>
    </row>
    <row r="94" s="2" customFormat="1" customHeight="1" spans="1:38">
      <c r="A94" s="5">
        <v>42</v>
      </c>
      <c r="B94" s="30" t="s">
        <v>190</v>
      </c>
      <c r="C94" s="19" t="s">
        <v>191</v>
      </c>
      <c r="D94" s="19" t="s">
        <v>192</v>
      </c>
      <c r="E94" s="19" t="s">
        <v>193</v>
      </c>
      <c r="F94" s="50">
        <f>3.55</f>
        <v>3.55</v>
      </c>
      <c r="G94" s="19">
        <v>1985</v>
      </c>
      <c r="H94" s="6"/>
      <c r="I94" s="50">
        <f>3.55</f>
        <v>3.55</v>
      </c>
      <c r="J94" s="44" t="s">
        <v>30</v>
      </c>
      <c r="K94" s="6" t="s">
        <v>31</v>
      </c>
      <c r="L94" s="19" t="s">
        <v>25</v>
      </c>
      <c r="M94" s="6"/>
      <c r="N94" s="6"/>
      <c r="O94" s="6">
        <f t="shared" si="16"/>
        <v>3.55</v>
      </c>
      <c r="P94" s="6"/>
      <c r="Q94" s="6"/>
      <c r="R94" s="6">
        <f t="shared" si="17"/>
        <v>3.55</v>
      </c>
      <c r="S94" s="6"/>
      <c r="T94" s="6"/>
      <c r="U94" s="6">
        <f t="shared" si="18"/>
        <v>3.55</v>
      </c>
      <c r="V94" s="6"/>
      <c r="W94" s="6"/>
      <c r="X94" s="6">
        <f t="shared" si="19"/>
        <v>3.55</v>
      </c>
      <c r="Y94" s="6"/>
      <c r="Z94" s="6"/>
      <c r="AA94" s="6">
        <f t="shared" si="20"/>
        <v>3.55</v>
      </c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10"/>
    </row>
    <row r="95" s="2" customFormat="1" customHeight="1" spans="1:38">
      <c r="A95" s="15">
        <v>43</v>
      </c>
      <c r="B95" s="16" t="s">
        <v>194</v>
      </c>
      <c r="C95" s="17" t="s">
        <v>195</v>
      </c>
      <c r="D95" s="17" t="s">
        <v>196</v>
      </c>
      <c r="E95" s="17" t="s">
        <v>197</v>
      </c>
      <c r="F95" s="18">
        <f>H95+I96</f>
        <v>54.32</v>
      </c>
      <c r="G95" s="19">
        <v>1989</v>
      </c>
      <c r="H95" s="29">
        <v>45.93</v>
      </c>
      <c r="I95" s="6"/>
      <c r="J95" s="44" t="s">
        <v>30</v>
      </c>
      <c r="K95" s="6" t="s">
        <v>31</v>
      </c>
      <c r="L95" s="19" t="s">
        <v>23</v>
      </c>
      <c r="M95" s="6">
        <f>H95</f>
        <v>45.93</v>
      </c>
      <c r="N95" s="6"/>
      <c r="O95" s="6"/>
      <c r="P95" s="6">
        <f>M95</f>
        <v>45.93</v>
      </c>
      <c r="Q95" s="6"/>
      <c r="R95" s="6"/>
      <c r="S95" s="6">
        <f>H95</f>
        <v>45.93</v>
      </c>
      <c r="T95" s="6"/>
      <c r="U95" s="6"/>
      <c r="V95" s="6">
        <f>H95</f>
        <v>45.93</v>
      </c>
      <c r="W95" s="6"/>
      <c r="X95" s="6"/>
      <c r="Y95" s="6">
        <f>H95</f>
        <v>45.93</v>
      </c>
      <c r="Z95" s="6"/>
      <c r="AA95" s="6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10"/>
    </row>
    <row r="96" s="2" customFormat="1" customHeight="1" spans="1:38">
      <c r="A96" s="24"/>
      <c r="B96" s="25"/>
      <c r="C96" s="26"/>
      <c r="D96" s="26"/>
      <c r="E96" s="26"/>
      <c r="F96" s="27"/>
      <c r="G96" s="19">
        <v>1996</v>
      </c>
      <c r="I96" s="29">
        <v>8.39</v>
      </c>
      <c r="J96" s="44" t="s">
        <v>30</v>
      </c>
      <c r="K96" s="6" t="s">
        <v>31</v>
      </c>
      <c r="L96" s="19" t="s">
        <v>25</v>
      </c>
      <c r="M96" s="6"/>
      <c r="N96" s="6"/>
      <c r="O96" s="6">
        <f t="shared" ref="O96:O110" si="21">I96</f>
        <v>8.39</v>
      </c>
      <c r="P96" s="6"/>
      <c r="Q96" s="6"/>
      <c r="R96" s="6">
        <f t="shared" ref="R96:R110" si="22">I96</f>
        <v>8.39</v>
      </c>
      <c r="S96" s="6"/>
      <c r="T96" s="6"/>
      <c r="U96" s="6">
        <f t="shared" ref="U96:U110" si="23">I96</f>
        <v>8.39</v>
      </c>
      <c r="V96" s="6"/>
      <c r="W96" s="6"/>
      <c r="X96" s="6">
        <f t="shared" ref="X96:X110" si="24">I96</f>
        <v>8.39</v>
      </c>
      <c r="Y96" s="6"/>
      <c r="Z96" s="6"/>
      <c r="AA96" s="6">
        <f t="shared" ref="AA96:AA110" si="25">I96</f>
        <v>8.39</v>
      </c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10"/>
    </row>
    <row r="97" s="2" customFormat="1" customHeight="1" spans="1:38">
      <c r="A97" s="5">
        <v>44</v>
      </c>
      <c r="B97" s="30" t="s">
        <v>198</v>
      </c>
      <c r="C97" s="19" t="s">
        <v>195</v>
      </c>
      <c r="D97" s="19" t="s">
        <v>199</v>
      </c>
      <c r="E97" s="19" t="s">
        <v>200</v>
      </c>
      <c r="F97" s="29">
        <v>50.88</v>
      </c>
      <c r="G97" s="19">
        <v>1989</v>
      </c>
      <c r="H97" s="29">
        <v>50.88</v>
      </c>
      <c r="I97" s="6"/>
      <c r="J97" s="44" t="s">
        <v>30</v>
      </c>
      <c r="K97" s="6" t="s">
        <v>31</v>
      </c>
      <c r="L97" s="19" t="s">
        <v>23</v>
      </c>
      <c r="M97" s="6">
        <f>H97</f>
        <v>50.88</v>
      </c>
      <c r="N97" s="6"/>
      <c r="O97" s="6"/>
      <c r="P97" s="6">
        <f>M97</f>
        <v>50.88</v>
      </c>
      <c r="Q97" s="6"/>
      <c r="R97" s="6"/>
      <c r="S97" s="6">
        <f>H97</f>
        <v>50.88</v>
      </c>
      <c r="T97" s="6"/>
      <c r="U97" s="6"/>
      <c r="V97" s="6">
        <f>H97</f>
        <v>50.88</v>
      </c>
      <c r="W97" s="6"/>
      <c r="X97" s="6"/>
      <c r="Y97" s="6">
        <f>H97</f>
        <v>50.88</v>
      </c>
      <c r="Z97" s="6"/>
      <c r="AA97" s="6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10"/>
    </row>
    <row r="98" s="2" customFormat="1" customHeight="1" spans="1:38">
      <c r="A98" s="15">
        <v>45</v>
      </c>
      <c r="B98" s="16" t="s">
        <v>201</v>
      </c>
      <c r="C98" s="17" t="s">
        <v>202</v>
      </c>
      <c r="D98" s="17" t="s">
        <v>203</v>
      </c>
      <c r="E98" s="17" t="s">
        <v>204</v>
      </c>
      <c r="F98" s="18">
        <f>I98+I99</f>
        <v>8.29</v>
      </c>
      <c r="G98" s="19">
        <v>1987</v>
      </c>
      <c r="H98" s="6"/>
      <c r="I98" s="54">
        <v>2.69</v>
      </c>
      <c r="J98" s="44" t="s">
        <v>30</v>
      </c>
      <c r="K98" s="6" t="s">
        <v>31</v>
      </c>
      <c r="L98" s="19" t="s">
        <v>25</v>
      </c>
      <c r="M98" s="6"/>
      <c r="N98" s="6"/>
      <c r="O98" s="6">
        <f t="shared" si="21"/>
        <v>2.69</v>
      </c>
      <c r="P98" s="6"/>
      <c r="Q98" s="6"/>
      <c r="R98" s="6">
        <f t="shared" si="22"/>
        <v>2.69</v>
      </c>
      <c r="S98" s="6"/>
      <c r="T98" s="6"/>
      <c r="U98" s="6">
        <f t="shared" si="23"/>
        <v>2.69</v>
      </c>
      <c r="V98" s="6"/>
      <c r="W98" s="6"/>
      <c r="X98" s="6">
        <f t="shared" si="24"/>
        <v>2.69</v>
      </c>
      <c r="Y98" s="6"/>
      <c r="Z98" s="6"/>
      <c r="AA98" s="6">
        <f t="shared" si="25"/>
        <v>2.69</v>
      </c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10"/>
    </row>
    <row r="99" s="2" customFormat="1" ht="25" customHeight="1" spans="1:38">
      <c r="A99" s="24"/>
      <c r="B99" s="25"/>
      <c r="C99" s="26"/>
      <c r="D99" s="26"/>
      <c r="E99" s="26"/>
      <c r="F99" s="27"/>
      <c r="G99" s="19">
        <v>1989</v>
      </c>
      <c r="H99" s="6"/>
      <c r="I99" s="28">
        <v>5.6</v>
      </c>
      <c r="J99" s="44" t="s">
        <v>30</v>
      </c>
      <c r="K99" s="6" t="s">
        <v>31</v>
      </c>
      <c r="L99" s="19" t="s">
        <v>25</v>
      </c>
      <c r="M99" s="6"/>
      <c r="N99" s="6"/>
      <c r="O99" s="6">
        <f t="shared" si="21"/>
        <v>5.6</v>
      </c>
      <c r="P99" s="6"/>
      <c r="Q99" s="6"/>
      <c r="R99" s="6">
        <f t="shared" si="22"/>
        <v>5.6</v>
      </c>
      <c r="S99" s="6"/>
      <c r="T99" s="6"/>
      <c r="U99" s="6">
        <f t="shared" si="23"/>
        <v>5.6</v>
      </c>
      <c r="V99" s="6"/>
      <c r="W99" s="6"/>
      <c r="X99" s="6">
        <f t="shared" si="24"/>
        <v>5.6</v>
      </c>
      <c r="Y99" s="6"/>
      <c r="Z99" s="6"/>
      <c r="AA99" s="6">
        <f t="shared" si="25"/>
        <v>5.6</v>
      </c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0"/>
    </row>
    <row r="100" s="2" customFormat="1" customHeight="1" spans="1:38">
      <c r="A100" s="15">
        <v>46</v>
      </c>
      <c r="B100" s="16" t="s">
        <v>205</v>
      </c>
      <c r="C100" s="17" t="s">
        <v>206</v>
      </c>
      <c r="D100" s="17" t="s">
        <v>207</v>
      </c>
      <c r="E100" s="17" t="s">
        <v>208</v>
      </c>
      <c r="F100" s="18">
        <f>I100+I101</f>
        <v>5.56</v>
      </c>
      <c r="G100" s="19">
        <v>1987</v>
      </c>
      <c r="H100" s="6"/>
      <c r="I100" s="54">
        <v>2.69</v>
      </c>
      <c r="J100" s="44" t="s">
        <v>30</v>
      </c>
      <c r="K100" s="6" t="s">
        <v>31</v>
      </c>
      <c r="L100" s="19" t="s">
        <v>25</v>
      </c>
      <c r="M100" s="6"/>
      <c r="N100" s="6"/>
      <c r="O100" s="6">
        <f t="shared" si="21"/>
        <v>2.69</v>
      </c>
      <c r="P100" s="6"/>
      <c r="Q100" s="6"/>
      <c r="R100" s="6">
        <f t="shared" si="22"/>
        <v>2.69</v>
      </c>
      <c r="S100" s="6"/>
      <c r="T100" s="6"/>
      <c r="U100" s="6">
        <f t="shared" si="23"/>
        <v>2.69</v>
      </c>
      <c r="V100" s="6"/>
      <c r="W100" s="6"/>
      <c r="X100" s="6">
        <f t="shared" si="24"/>
        <v>2.69</v>
      </c>
      <c r="Y100" s="6"/>
      <c r="Z100" s="6"/>
      <c r="AA100" s="6">
        <f t="shared" si="25"/>
        <v>2.69</v>
      </c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10"/>
    </row>
    <row r="101" s="2" customFormat="1" customHeight="1" spans="1:38">
      <c r="A101" s="24"/>
      <c r="B101" s="25"/>
      <c r="C101" s="26"/>
      <c r="D101" s="26"/>
      <c r="E101" s="26"/>
      <c r="F101" s="27"/>
      <c r="G101" s="19">
        <v>1989</v>
      </c>
      <c r="H101" s="6"/>
      <c r="I101" s="54">
        <v>2.87</v>
      </c>
      <c r="J101" s="44" t="s">
        <v>30</v>
      </c>
      <c r="K101" s="6" t="s">
        <v>31</v>
      </c>
      <c r="L101" s="19" t="s">
        <v>25</v>
      </c>
      <c r="M101" s="6"/>
      <c r="N101" s="6"/>
      <c r="O101" s="6">
        <f t="shared" si="21"/>
        <v>2.87</v>
      </c>
      <c r="P101" s="6"/>
      <c r="Q101" s="6"/>
      <c r="R101" s="6">
        <f t="shared" si="22"/>
        <v>2.87</v>
      </c>
      <c r="S101" s="6"/>
      <c r="T101" s="6"/>
      <c r="U101" s="6">
        <f t="shared" si="23"/>
        <v>2.87</v>
      </c>
      <c r="V101" s="6"/>
      <c r="W101" s="6"/>
      <c r="X101" s="6">
        <f t="shared" si="24"/>
        <v>2.87</v>
      </c>
      <c r="Y101" s="6"/>
      <c r="Z101" s="6"/>
      <c r="AA101" s="6">
        <f t="shared" si="25"/>
        <v>2.87</v>
      </c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10"/>
    </row>
    <row r="102" s="2" customFormat="1" customHeight="1" spans="1:38">
      <c r="A102" s="15">
        <v>47</v>
      </c>
      <c r="B102" s="16" t="s">
        <v>209</v>
      </c>
      <c r="C102" s="17" t="s">
        <v>210</v>
      </c>
      <c r="D102" s="17" t="s">
        <v>211</v>
      </c>
      <c r="E102" s="17" t="s">
        <v>212</v>
      </c>
      <c r="F102" s="18">
        <f>I102+I103+I104</f>
        <v>7.12</v>
      </c>
      <c r="G102" s="19">
        <v>1988</v>
      </c>
      <c r="H102" s="6"/>
      <c r="I102" s="33">
        <v>1.26</v>
      </c>
      <c r="J102" s="48" t="s">
        <v>30</v>
      </c>
      <c r="K102" s="6" t="s">
        <v>31</v>
      </c>
      <c r="L102" s="19" t="s">
        <v>25</v>
      </c>
      <c r="M102" s="6"/>
      <c r="N102" s="6"/>
      <c r="O102" s="6">
        <f t="shared" si="21"/>
        <v>1.26</v>
      </c>
      <c r="P102" s="6"/>
      <c r="Q102" s="6"/>
      <c r="R102" s="6">
        <f t="shared" si="22"/>
        <v>1.26</v>
      </c>
      <c r="S102" s="6"/>
      <c r="T102" s="6"/>
      <c r="U102" s="6">
        <f t="shared" si="23"/>
        <v>1.26</v>
      </c>
      <c r="V102" s="6"/>
      <c r="W102" s="6"/>
      <c r="X102" s="6">
        <f t="shared" si="24"/>
        <v>1.26</v>
      </c>
      <c r="Y102" s="6"/>
      <c r="Z102" s="6"/>
      <c r="AA102" s="6">
        <f t="shared" si="25"/>
        <v>1.26</v>
      </c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10"/>
    </row>
    <row r="103" s="2" customFormat="1" customHeight="1" spans="1:38">
      <c r="A103" s="20"/>
      <c r="B103" s="21"/>
      <c r="C103" s="22"/>
      <c r="D103" s="22"/>
      <c r="E103" s="22"/>
      <c r="F103" s="23"/>
      <c r="G103" s="19">
        <v>1988</v>
      </c>
      <c r="H103" s="6"/>
      <c r="I103" s="33">
        <v>1.03</v>
      </c>
      <c r="J103" s="48" t="s">
        <v>41</v>
      </c>
      <c r="K103" s="6" t="s">
        <v>31</v>
      </c>
      <c r="L103" s="19" t="s">
        <v>25</v>
      </c>
      <c r="M103" s="6"/>
      <c r="N103" s="6"/>
      <c r="O103" s="6">
        <f t="shared" si="21"/>
        <v>1.03</v>
      </c>
      <c r="P103" s="6"/>
      <c r="Q103" s="6"/>
      <c r="R103" s="6">
        <f t="shared" si="22"/>
        <v>1.03</v>
      </c>
      <c r="S103" s="6"/>
      <c r="T103" s="6"/>
      <c r="U103" s="6">
        <f t="shared" si="23"/>
        <v>1.03</v>
      </c>
      <c r="V103" s="6"/>
      <c r="W103" s="6"/>
      <c r="X103" s="6">
        <f t="shared" si="24"/>
        <v>1.03</v>
      </c>
      <c r="Y103" s="6"/>
      <c r="Z103" s="6"/>
      <c r="AA103" s="6">
        <f t="shared" si="25"/>
        <v>1.03</v>
      </c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10"/>
    </row>
    <row r="104" s="2" customFormat="1" customHeight="1" spans="1:38">
      <c r="A104" s="24"/>
      <c r="B104" s="25"/>
      <c r="C104" s="26"/>
      <c r="D104" s="26"/>
      <c r="E104" s="26"/>
      <c r="F104" s="27"/>
      <c r="G104" s="19">
        <v>1988</v>
      </c>
      <c r="H104" s="6"/>
      <c r="I104" s="33">
        <f>3.55+1.28</f>
        <v>4.83</v>
      </c>
      <c r="J104" s="48" t="s">
        <v>30</v>
      </c>
      <c r="K104" s="6" t="s">
        <v>31</v>
      </c>
      <c r="L104" s="19" t="s">
        <v>25</v>
      </c>
      <c r="M104" s="6"/>
      <c r="N104" s="6"/>
      <c r="O104" s="6">
        <f t="shared" si="21"/>
        <v>4.83</v>
      </c>
      <c r="P104" s="6"/>
      <c r="Q104" s="6"/>
      <c r="R104" s="6">
        <f t="shared" si="22"/>
        <v>4.83</v>
      </c>
      <c r="S104" s="6"/>
      <c r="T104" s="6"/>
      <c r="U104" s="6">
        <f t="shared" si="23"/>
        <v>4.83</v>
      </c>
      <c r="V104" s="6"/>
      <c r="W104" s="6"/>
      <c r="X104" s="6">
        <f t="shared" si="24"/>
        <v>4.83</v>
      </c>
      <c r="Y104" s="6"/>
      <c r="Z104" s="6"/>
      <c r="AA104" s="6">
        <f t="shared" si="25"/>
        <v>4.83</v>
      </c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10"/>
    </row>
    <row r="105" s="2" customFormat="1" customHeight="1" spans="1:38">
      <c r="A105" s="15">
        <v>48</v>
      </c>
      <c r="B105" s="16" t="s">
        <v>213</v>
      </c>
      <c r="C105" s="17" t="s">
        <v>214</v>
      </c>
      <c r="D105" s="17" t="s">
        <v>215</v>
      </c>
      <c r="E105" s="17" t="s">
        <v>216</v>
      </c>
      <c r="F105" s="18">
        <f t="shared" ref="F105:F109" si="26">I105+I106</f>
        <v>5.98</v>
      </c>
      <c r="G105" s="19">
        <v>1988</v>
      </c>
      <c r="H105" s="6"/>
      <c r="I105" s="33">
        <v>1.19</v>
      </c>
      <c r="J105" s="48" t="s">
        <v>30</v>
      </c>
      <c r="K105" s="6" t="s">
        <v>31</v>
      </c>
      <c r="L105" s="19" t="s">
        <v>25</v>
      </c>
      <c r="M105" s="6"/>
      <c r="N105" s="6"/>
      <c r="O105" s="6">
        <f t="shared" si="21"/>
        <v>1.19</v>
      </c>
      <c r="P105" s="6"/>
      <c r="Q105" s="6"/>
      <c r="R105" s="6">
        <f t="shared" si="22"/>
        <v>1.19</v>
      </c>
      <c r="S105" s="6"/>
      <c r="T105" s="6"/>
      <c r="U105" s="6">
        <f t="shared" si="23"/>
        <v>1.19</v>
      </c>
      <c r="V105" s="6"/>
      <c r="W105" s="6"/>
      <c r="X105" s="6">
        <f t="shared" si="24"/>
        <v>1.19</v>
      </c>
      <c r="Y105" s="6"/>
      <c r="Z105" s="6"/>
      <c r="AA105" s="6">
        <f t="shared" si="25"/>
        <v>1.19</v>
      </c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10"/>
    </row>
    <row r="106" s="2" customFormat="1" customHeight="1" spans="1:38">
      <c r="A106" s="24"/>
      <c r="B106" s="25"/>
      <c r="C106" s="26"/>
      <c r="D106" s="26"/>
      <c r="E106" s="26"/>
      <c r="F106" s="27"/>
      <c r="G106" s="19">
        <v>1988</v>
      </c>
      <c r="H106" s="6"/>
      <c r="I106" s="33">
        <f>3.46+1.33</f>
        <v>4.79</v>
      </c>
      <c r="J106" s="48" t="s">
        <v>30</v>
      </c>
      <c r="K106" s="6" t="s">
        <v>31</v>
      </c>
      <c r="L106" s="19" t="s">
        <v>25</v>
      </c>
      <c r="M106" s="6"/>
      <c r="N106" s="6"/>
      <c r="O106" s="6">
        <f t="shared" si="21"/>
        <v>4.79</v>
      </c>
      <c r="P106" s="6"/>
      <c r="Q106" s="6"/>
      <c r="R106" s="6">
        <f t="shared" si="22"/>
        <v>4.79</v>
      </c>
      <c r="S106" s="6"/>
      <c r="T106" s="6"/>
      <c r="U106" s="6">
        <f t="shared" si="23"/>
        <v>4.79</v>
      </c>
      <c r="V106" s="6"/>
      <c r="W106" s="6"/>
      <c r="X106" s="6">
        <f t="shared" si="24"/>
        <v>4.79</v>
      </c>
      <c r="Y106" s="6"/>
      <c r="Z106" s="6"/>
      <c r="AA106" s="6">
        <f t="shared" si="25"/>
        <v>4.79</v>
      </c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10"/>
    </row>
    <row r="107" s="2" customFormat="1" customHeight="1" spans="1:38">
      <c r="A107" s="15">
        <v>49</v>
      </c>
      <c r="B107" s="16" t="s">
        <v>217</v>
      </c>
      <c r="C107" s="17" t="s">
        <v>218</v>
      </c>
      <c r="D107" s="17" t="s">
        <v>219</v>
      </c>
      <c r="E107" s="17" t="s">
        <v>220</v>
      </c>
      <c r="F107" s="18">
        <f t="shared" si="26"/>
        <v>7.5</v>
      </c>
      <c r="G107" s="19">
        <v>2000</v>
      </c>
      <c r="H107" s="6"/>
      <c r="I107" s="33">
        <v>2.71</v>
      </c>
      <c r="J107" s="48" t="s">
        <v>41</v>
      </c>
      <c r="K107" s="6" t="s">
        <v>31</v>
      </c>
      <c r="L107" s="19" t="s">
        <v>25</v>
      </c>
      <c r="M107" s="6"/>
      <c r="N107" s="6"/>
      <c r="O107" s="6">
        <f t="shared" si="21"/>
        <v>2.71</v>
      </c>
      <c r="P107" s="6"/>
      <c r="Q107" s="6"/>
      <c r="R107" s="6">
        <f t="shared" si="22"/>
        <v>2.71</v>
      </c>
      <c r="S107" s="6"/>
      <c r="T107" s="6"/>
      <c r="U107" s="6">
        <f t="shared" si="23"/>
        <v>2.71</v>
      </c>
      <c r="V107" s="6"/>
      <c r="W107" s="6"/>
      <c r="X107" s="6">
        <f t="shared" si="24"/>
        <v>2.71</v>
      </c>
      <c r="Y107" s="6"/>
      <c r="Z107" s="6"/>
      <c r="AA107" s="6">
        <f t="shared" si="25"/>
        <v>2.71</v>
      </c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10"/>
    </row>
    <row r="108" s="2" customFormat="1" customHeight="1" spans="1:38">
      <c r="A108" s="24"/>
      <c r="B108" s="25"/>
      <c r="C108" s="26"/>
      <c r="D108" s="26"/>
      <c r="E108" s="26"/>
      <c r="F108" s="27"/>
      <c r="G108" s="19">
        <v>1988</v>
      </c>
      <c r="H108" s="6"/>
      <c r="I108" s="50">
        <f>3.46+1.33</f>
        <v>4.79</v>
      </c>
      <c r="J108" s="48" t="s">
        <v>30</v>
      </c>
      <c r="K108" s="6" t="s">
        <v>31</v>
      </c>
      <c r="L108" s="19" t="s">
        <v>25</v>
      </c>
      <c r="M108" s="6"/>
      <c r="N108" s="6"/>
      <c r="O108" s="6">
        <f t="shared" si="21"/>
        <v>4.79</v>
      </c>
      <c r="P108" s="6"/>
      <c r="Q108" s="6"/>
      <c r="R108" s="6">
        <f t="shared" si="22"/>
        <v>4.79</v>
      </c>
      <c r="S108" s="6"/>
      <c r="T108" s="6"/>
      <c r="U108" s="6">
        <f t="shared" si="23"/>
        <v>4.79</v>
      </c>
      <c r="V108" s="6"/>
      <c r="W108" s="6"/>
      <c r="X108" s="6">
        <f t="shared" si="24"/>
        <v>4.79</v>
      </c>
      <c r="Y108" s="6"/>
      <c r="Z108" s="6"/>
      <c r="AA108" s="6">
        <f t="shared" si="25"/>
        <v>4.79</v>
      </c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10"/>
    </row>
    <row r="109" s="2" customFormat="1" customHeight="1" spans="1:38">
      <c r="A109" s="15">
        <v>50</v>
      </c>
      <c r="B109" s="16" t="s">
        <v>221</v>
      </c>
      <c r="C109" s="17" t="s">
        <v>222</v>
      </c>
      <c r="D109" s="17" t="s">
        <v>223</v>
      </c>
      <c r="E109" s="17" t="s">
        <v>224</v>
      </c>
      <c r="F109" s="18">
        <f t="shared" si="26"/>
        <v>2.52</v>
      </c>
      <c r="G109" s="19">
        <v>2000</v>
      </c>
      <c r="H109" s="6"/>
      <c r="I109" s="33">
        <v>1.19</v>
      </c>
      <c r="J109" s="48" t="s">
        <v>30</v>
      </c>
      <c r="K109" s="6" t="s">
        <v>31</v>
      </c>
      <c r="L109" s="19" t="s">
        <v>25</v>
      </c>
      <c r="M109" s="6"/>
      <c r="N109" s="6"/>
      <c r="O109" s="6">
        <f t="shared" si="21"/>
        <v>1.19</v>
      </c>
      <c r="P109" s="6"/>
      <c r="Q109" s="6"/>
      <c r="R109" s="6">
        <f t="shared" si="22"/>
        <v>1.19</v>
      </c>
      <c r="S109" s="6"/>
      <c r="T109" s="6"/>
      <c r="U109" s="6">
        <f t="shared" si="23"/>
        <v>1.19</v>
      </c>
      <c r="V109" s="6"/>
      <c r="W109" s="6"/>
      <c r="X109" s="6">
        <f t="shared" si="24"/>
        <v>1.19</v>
      </c>
      <c r="Y109" s="6"/>
      <c r="Z109" s="6"/>
      <c r="AA109" s="6">
        <f t="shared" si="25"/>
        <v>1.19</v>
      </c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10"/>
    </row>
    <row r="110" s="2" customFormat="1" customHeight="1" spans="1:38">
      <c r="A110" s="24"/>
      <c r="B110" s="25"/>
      <c r="C110" s="26"/>
      <c r="D110" s="26"/>
      <c r="E110" s="26"/>
      <c r="F110" s="27"/>
      <c r="G110" s="19">
        <v>1988</v>
      </c>
      <c r="H110" s="6"/>
      <c r="I110" s="33">
        <v>1.33</v>
      </c>
      <c r="J110" s="48" t="s">
        <v>30</v>
      </c>
      <c r="K110" s="6" t="s">
        <v>31</v>
      </c>
      <c r="L110" s="19" t="s">
        <v>25</v>
      </c>
      <c r="M110" s="6"/>
      <c r="N110" s="6"/>
      <c r="O110" s="6">
        <f t="shared" si="21"/>
        <v>1.33</v>
      </c>
      <c r="P110" s="6"/>
      <c r="Q110" s="6"/>
      <c r="R110" s="6">
        <f t="shared" si="22"/>
        <v>1.33</v>
      </c>
      <c r="S110" s="6"/>
      <c r="T110" s="6"/>
      <c r="U110" s="6">
        <f t="shared" si="23"/>
        <v>1.33</v>
      </c>
      <c r="V110" s="6"/>
      <c r="W110" s="6"/>
      <c r="X110" s="6">
        <f t="shared" si="24"/>
        <v>1.33</v>
      </c>
      <c r="Y110" s="6"/>
      <c r="Z110" s="6"/>
      <c r="AA110" s="6">
        <f t="shared" si="25"/>
        <v>1.33</v>
      </c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0"/>
    </row>
    <row r="111" s="2" customFormat="1" customHeight="1" spans="1:38">
      <c r="A111" s="15">
        <v>51</v>
      </c>
      <c r="B111" s="16" t="s">
        <v>225</v>
      </c>
      <c r="C111" s="17" t="s">
        <v>226</v>
      </c>
      <c r="D111" s="17" t="s">
        <v>227</v>
      </c>
      <c r="E111" s="17" t="s">
        <v>228</v>
      </c>
      <c r="F111" s="18">
        <f>H111+I112+I113</f>
        <v>181.99</v>
      </c>
      <c r="G111" s="19">
        <v>1989</v>
      </c>
      <c r="H111" s="33">
        <v>76.53</v>
      </c>
      <c r="J111" s="46" t="s">
        <v>30</v>
      </c>
      <c r="K111" s="6" t="s">
        <v>31</v>
      </c>
      <c r="L111" s="45" t="s">
        <v>23</v>
      </c>
      <c r="M111" s="6">
        <f>H111</f>
        <v>76.53</v>
      </c>
      <c r="N111" s="6"/>
      <c r="O111" s="6"/>
      <c r="P111" s="6">
        <f>M111</f>
        <v>76.53</v>
      </c>
      <c r="Q111" s="6"/>
      <c r="R111" s="6"/>
      <c r="S111" s="6">
        <f>P111</f>
        <v>76.53</v>
      </c>
      <c r="T111" s="6"/>
      <c r="U111" s="6"/>
      <c r="V111" s="6">
        <f>S111</f>
        <v>76.53</v>
      </c>
      <c r="W111" s="6"/>
      <c r="X111" s="6"/>
      <c r="Y111" s="6">
        <f>V111</f>
        <v>76.53</v>
      </c>
      <c r="Z111" s="6"/>
      <c r="AA111" s="6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0"/>
    </row>
    <row r="112" s="2" customFormat="1" customHeight="1" spans="1:38">
      <c r="A112" s="20"/>
      <c r="B112" s="21"/>
      <c r="C112" s="22"/>
      <c r="D112" s="22"/>
      <c r="E112" s="22"/>
      <c r="F112" s="23"/>
      <c r="G112" s="19">
        <v>1989</v>
      </c>
      <c r="H112" s="6"/>
      <c r="I112" s="33">
        <v>64.31</v>
      </c>
      <c r="J112" s="46" t="s">
        <v>41</v>
      </c>
      <c r="K112" s="6" t="s">
        <v>31</v>
      </c>
      <c r="L112" s="45" t="s">
        <v>25</v>
      </c>
      <c r="M112" s="6"/>
      <c r="N112" s="6"/>
      <c r="O112" s="6">
        <f t="shared" ref="O112:O120" si="27">I112</f>
        <v>64.31</v>
      </c>
      <c r="P112" s="6"/>
      <c r="Q112" s="6"/>
      <c r="R112" s="6">
        <v>64.31</v>
      </c>
      <c r="S112" s="6"/>
      <c r="T112" s="6"/>
      <c r="U112" s="6">
        <v>64.31</v>
      </c>
      <c r="V112" s="6"/>
      <c r="W112" s="6"/>
      <c r="X112" s="6">
        <v>64.31</v>
      </c>
      <c r="Y112" s="6"/>
      <c r="Z112" s="6"/>
      <c r="AA112" s="6">
        <v>64.31</v>
      </c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0"/>
    </row>
    <row r="113" s="2" customFormat="1" customHeight="1" spans="1:38">
      <c r="A113" s="24"/>
      <c r="B113" s="25"/>
      <c r="C113" s="26"/>
      <c r="D113" s="26"/>
      <c r="E113" s="26"/>
      <c r="F113" s="27"/>
      <c r="G113" s="19">
        <v>1989</v>
      </c>
      <c r="H113" s="6"/>
      <c r="I113" s="33">
        <v>41.15</v>
      </c>
      <c r="J113" s="46" t="s">
        <v>30</v>
      </c>
      <c r="K113" s="6" t="s">
        <v>31</v>
      </c>
      <c r="L113" s="45" t="s">
        <v>24</v>
      </c>
      <c r="M113" s="6"/>
      <c r="N113" s="6">
        <v>41.15</v>
      </c>
      <c r="O113" s="6"/>
      <c r="P113" s="6"/>
      <c r="Q113" s="33">
        <v>41.15</v>
      </c>
      <c r="R113" s="6"/>
      <c r="S113" s="6"/>
      <c r="T113" s="33">
        <v>41.15</v>
      </c>
      <c r="U113" s="6"/>
      <c r="V113" s="6"/>
      <c r="W113" s="33">
        <v>41.15</v>
      </c>
      <c r="X113" s="6"/>
      <c r="Y113" s="6"/>
      <c r="Z113" s="33">
        <v>41.15</v>
      </c>
      <c r="AA113" s="6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0"/>
    </row>
    <row r="114" s="2" customFormat="1" customHeight="1" spans="1:38">
      <c r="A114" s="5">
        <v>52</v>
      </c>
      <c r="B114" s="30" t="s">
        <v>229</v>
      </c>
      <c r="C114" s="19" t="s">
        <v>230</v>
      </c>
      <c r="D114" s="19" t="s">
        <v>231</v>
      </c>
      <c r="E114" s="19" t="s">
        <v>232</v>
      </c>
      <c r="F114" s="6">
        <v>72.56</v>
      </c>
      <c r="G114" s="19">
        <v>1989</v>
      </c>
      <c r="H114" s="6">
        <v>72.56</v>
      </c>
      <c r="I114" s="6"/>
      <c r="J114" s="46" t="s">
        <v>30</v>
      </c>
      <c r="K114" s="6" t="s">
        <v>31</v>
      </c>
      <c r="L114" s="45" t="s">
        <v>23</v>
      </c>
      <c r="M114" s="6">
        <f>H114</f>
        <v>72.56</v>
      </c>
      <c r="N114" s="6"/>
      <c r="O114" s="6"/>
      <c r="P114" s="6">
        <f>M114</f>
        <v>72.56</v>
      </c>
      <c r="Q114" s="6"/>
      <c r="R114" s="6"/>
      <c r="S114" s="6">
        <f>H114</f>
        <v>72.56</v>
      </c>
      <c r="T114" s="6"/>
      <c r="U114" s="6"/>
      <c r="V114" s="6">
        <f>H114</f>
        <v>72.56</v>
      </c>
      <c r="W114" s="6"/>
      <c r="X114" s="6"/>
      <c r="Y114" s="6">
        <f>H114</f>
        <v>72.56</v>
      </c>
      <c r="Z114" s="6"/>
      <c r="AA114" s="6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10"/>
    </row>
    <row r="115" s="2" customFormat="1" customHeight="1" spans="1:38">
      <c r="A115" s="15">
        <v>53</v>
      </c>
      <c r="B115" s="16" t="s">
        <v>233</v>
      </c>
      <c r="C115" s="17" t="s">
        <v>234</v>
      </c>
      <c r="D115" s="17" t="s">
        <v>235</v>
      </c>
      <c r="E115" s="17" t="s">
        <v>236</v>
      </c>
      <c r="F115" s="18">
        <f t="shared" ref="F115:F119" si="28">I115+I116</f>
        <v>2.58</v>
      </c>
      <c r="G115" s="19">
        <v>2000</v>
      </c>
      <c r="H115" s="6"/>
      <c r="I115" s="33">
        <v>1.23</v>
      </c>
      <c r="J115" s="46" t="s">
        <v>30</v>
      </c>
      <c r="K115" s="6" t="s">
        <v>31</v>
      </c>
      <c r="L115" s="19" t="s">
        <v>25</v>
      </c>
      <c r="M115" s="6"/>
      <c r="N115" s="6"/>
      <c r="O115" s="6">
        <f t="shared" si="27"/>
        <v>1.23</v>
      </c>
      <c r="P115" s="6"/>
      <c r="Q115" s="6"/>
      <c r="R115" s="6">
        <f t="shared" ref="R115:R120" si="29">I115</f>
        <v>1.23</v>
      </c>
      <c r="S115" s="6"/>
      <c r="T115" s="6"/>
      <c r="U115" s="6">
        <f t="shared" ref="U115:U120" si="30">I115</f>
        <v>1.23</v>
      </c>
      <c r="V115" s="6"/>
      <c r="W115" s="6"/>
      <c r="X115" s="6">
        <f t="shared" ref="X115:X120" si="31">I115</f>
        <v>1.23</v>
      </c>
      <c r="Y115" s="6"/>
      <c r="Z115" s="6"/>
      <c r="AA115" s="6">
        <f t="shared" ref="AA115:AA120" si="32">I115</f>
        <v>1.23</v>
      </c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10"/>
    </row>
    <row r="116" s="2" customFormat="1" customHeight="1" spans="1:38">
      <c r="A116" s="24"/>
      <c r="B116" s="25"/>
      <c r="C116" s="26"/>
      <c r="D116" s="26"/>
      <c r="E116" s="26"/>
      <c r="F116" s="27"/>
      <c r="G116" s="19">
        <v>1988</v>
      </c>
      <c r="H116" s="6"/>
      <c r="I116" s="33">
        <f>1.35</f>
        <v>1.35</v>
      </c>
      <c r="J116" s="46" t="s">
        <v>30</v>
      </c>
      <c r="K116" s="6" t="s">
        <v>31</v>
      </c>
      <c r="L116" s="19" t="s">
        <v>25</v>
      </c>
      <c r="M116" s="6"/>
      <c r="N116" s="6"/>
      <c r="O116" s="6">
        <f t="shared" si="27"/>
        <v>1.35</v>
      </c>
      <c r="P116" s="6"/>
      <c r="Q116" s="6"/>
      <c r="R116" s="6">
        <f t="shared" si="29"/>
        <v>1.35</v>
      </c>
      <c r="S116" s="6"/>
      <c r="T116" s="6"/>
      <c r="U116" s="6">
        <f t="shared" si="30"/>
        <v>1.35</v>
      </c>
      <c r="V116" s="6"/>
      <c r="W116" s="6"/>
      <c r="X116" s="6">
        <f t="shared" si="31"/>
        <v>1.35</v>
      </c>
      <c r="Y116" s="6"/>
      <c r="Z116" s="6"/>
      <c r="AA116" s="6">
        <f t="shared" si="32"/>
        <v>1.35</v>
      </c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10"/>
    </row>
    <row r="117" s="2" customFormat="1" customHeight="1" spans="1:38">
      <c r="A117" s="15">
        <v>54</v>
      </c>
      <c r="B117" s="16" t="s">
        <v>237</v>
      </c>
      <c r="C117" s="17" t="s">
        <v>238</v>
      </c>
      <c r="D117" s="17" t="s">
        <v>239</v>
      </c>
      <c r="E117" s="17" t="s">
        <v>240</v>
      </c>
      <c r="F117" s="18">
        <f t="shared" si="28"/>
        <v>5.34</v>
      </c>
      <c r="G117" s="19">
        <v>1984</v>
      </c>
      <c r="H117" s="6"/>
      <c r="I117" s="29">
        <v>1.14</v>
      </c>
      <c r="J117" s="46" t="s">
        <v>30</v>
      </c>
      <c r="K117" s="6" t="s">
        <v>31</v>
      </c>
      <c r="L117" s="19" t="s">
        <v>25</v>
      </c>
      <c r="M117" s="6"/>
      <c r="N117" s="6"/>
      <c r="O117" s="6">
        <f t="shared" si="27"/>
        <v>1.14</v>
      </c>
      <c r="P117" s="6"/>
      <c r="Q117" s="6"/>
      <c r="R117" s="6">
        <f t="shared" si="29"/>
        <v>1.14</v>
      </c>
      <c r="S117" s="6"/>
      <c r="T117" s="6"/>
      <c r="U117" s="6">
        <f t="shared" si="30"/>
        <v>1.14</v>
      </c>
      <c r="V117" s="6"/>
      <c r="W117" s="6"/>
      <c r="X117" s="6">
        <f t="shared" si="31"/>
        <v>1.14</v>
      </c>
      <c r="Y117" s="6"/>
      <c r="Z117" s="6"/>
      <c r="AA117" s="6">
        <f t="shared" si="32"/>
        <v>1.14</v>
      </c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10"/>
    </row>
    <row r="118" s="2" customFormat="1" customHeight="1" spans="1:38">
      <c r="A118" s="24"/>
      <c r="B118" s="25"/>
      <c r="C118" s="26"/>
      <c r="D118" s="26"/>
      <c r="E118" s="26"/>
      <c r="F118" s="27"/>
      <c r="G118" s="19">
        <v>1982</v>
      </c>
      <c r="H118" s="6"/>
      <c r="I118" s="29">
        <f>3.55+0.65</f>
        <v>4.2</v>
      </c>
      <c r="J118" s="46" t="s">
        <v>30</v>
      </c>
      <c r="K118" s="6" t="s">
        <v>31</v>
      </c>
      <c r="L118" s="19" t="s">
        <v>25</v>
      </c>
      <c r="M118" s="6"/>
      <c r="N118" s="6"/>
      <c r="O118" s="6">
        <f t="shared" si="27"/>
        <v>4.2</v>
      </c>
      <c r="P118" s="6"/>
      <c r="Q118" s="6"/>
      <c r="R118" s="6">
        <f t="shared" si="29"/>
        <v>4.2</v>
      </c>
      <c r="S118" s="6"/>
      <c r="T118" s="6"/>
      <c r="U118" s="6">
        <f t="shared" si="30"/>
        <v>4.2</v>
      </c>
      <c r="V118" s="6"/>
      <c r="W118" s="6"/>
      <c r="X118" s="6">
        <f t="shared" si="31"/>
        <v>4.2</v>
      </c>
      <c r="Y118" s="6"/>
      <c r="Z118" s="6"/>
      <c r="AA118" s="6">
        <f t="shared" si="32"/>
        <v>4.2</v>
      </c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10"/>
    </row>
    <row r="119" s="2" customFormat="1" customHeight="1" spans="1:38">
      <c r="A119" s="15">
        <v>55</v>
      </c>
      <c r="B119" s="16" t="s">
        <v>241</v>
      </c>
      <c r="C119" s="17" t="s">
        <v>242</v>
      </c>
      <c r="D119" s="17" t="s">
        <v>243</v>
      </c>
      <c r="E119" s="17" t="s">
        <v>244</v>
      </c>
      <c r="F119" s="18">
        <f t="shared" si="28"/>
        <v>5.34</v>
      </c>
      <c r="G119" s="19">
        <v>1982</v>
      </c>
      <c r="H119" s="6"/>
      <c r="I119" s="29">
        <f>3.55+0.65</f>
        <v>4.2</v>
      </c>
      <c r="J119" s="46" t="s">
        <v>30</v>
      </c>
      <c r="K119" s="6" t="s">
        <v>31</v>
      </c>
      <c r="L119" s="19" t="s">
        <v>25</v>
      </c>
      <c r="M119" s="6"/>
      <c r="N119" s="6"/>
      <c r="O119" s="6">
        <f t="shared" si="27"/>
        <v>4.2</v>
      </c>
      <c r="P119" s="6"/>
      <c r="Q119" s="6"/>
      <c r="R119" s="6">
        <f t="shared" si="29"/>
        <v>4.2</v>
      </c>
      <c r="S119" s="6"/>
      <c r="T119" s="6"/>
      <c r="U119" s="6">
        <f t="shared" si="30"/>
        <v>4.2</v>
      </c>
      <c r="V119" s="6"/>
      <c r="W119" s="6"/>
      <c r="X119" s="6">
        <f t="shared" si="31"/>
        <v>4.2</v>
      </c>
      <c r="Y119" s="6"/>
      <c r="Z119" s="6"/>
      <c r="AA119" s="6">
        <f t="shared" si="32"/>
        <v>4.2</v>
      </c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10"/>
    </row>
    <row r="120" s="2" customFormat="1" customHeight="1" spans="1:38">
      <c r="A120" s="24"/>
      <c r="B120" s="25"/>
      <c r="C120" s="26"/>
      <c r="D120" s="26"/>
      <c r="E120" s="26"/>
      <c r="F120" s="27"/>
      <c r="G120" s="19">
        <v>1984</v>
      </c>
      <c r="H120" s="6"/>
      <c r="I120" s="29">
        <v>1.14</v>
      </c>
      <c r="J120" s="46" t="s">
        <v>30</v>
      </c>
      <c r="K120" s="6" t="s">
        <v>31</v>
      </c>
      <c r="L120" s="19" t="s">
        <v>25</v>
      </c>
      <c r="M120" s="6"/>
      <c r="N120" s="6"/>
      <c r="O120" s="6">
        <f t="shared" si="27"/>
        <v>1.14</v>
      </c>
      <c r="P120" s="6"/>
      <c r="Q120" s="6"/>
      <c r="R120" s="6">
        <f t="shared" si="29"/>
        <v>1.14</v>
      </c>
      <c r="S120" s="6"/>
      <c r="T120" s="6"/>
      <c r="U120" s="6">
        <f t="shared" si="30"/>
        <v>1.14</v>
      </c>
      <c r="V120" s="6"/>
      <c r="W120" s="6"/>
      <c r="X120" s="6">
        <f t="shared" si="31"/>
        <v>1.14</v>
      </c>
      <c r="Y120" s="6"/>
      <c r="Z120" s="6"/>
      <c r="AA120" s="6">
        <f t="shared" si="32"/>
        <v>1.14</v>
      </c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0"/>
    </row>
    <row r="121" s="2" customFormat="1" customHeight="1" spans="1:38">
      <c r="A121" s="34">
        <v>56</v>
      </c>
      <c r="B121" s="21" t="s">
        <v>245</v>
      </c>
      <c r="C121" s="41" t="s">
        <v>242</v>
      </c>
      <c r="D121" s="16" t="s">
        <v>246</v>
      </c>
      <c r="E121" s="16" t="s">
        <v>247</v>
      </c>
      <c r="F121" s="23">
        <f>I121+I122+I123</f>
        <v>42.54</v>
      </c>
      <c r="G121" s="46">
        <v>1982</v>
      </c>
      <c r="H121" s="6"/>
      <c r="I121" s="29">
        <v>17.53</v>
      </c>
      <c r="J121" s="44" t="s">
        <v>30</v>
      </c>
      <c r="K121" s="6" t="s">
        <v>31</v>
      </c>
      <c r="L121" s="45" t="s">
        <v>24</v>
      </c>
      <c r="M121" s="6"/>
      <c r="N121" s="29">
        <v>17.53</v>
      </c>
      <c r="O121" s="6"/>
      <c r="P121" s="6"/>
      <c r="Q121" s="29">
        <v>17.53</v>
      </c>
      <c r="R121" s="6"/>
      <c r="S121" s="6"/>
      <c r="T121" s="29">
        <v>17.53</v>
      </c>
      <c r="U121" s="6"/>
      <c r="V121" s="6"/>
      <c r="W121" s="29">
        <v>17.53</v>
      </c>
      <c r="X121" s="6"/>
      <c r="Y121" s="6"/>
      <c r="Z121" s="29">
        <v>17.53</v>
      </c>
      <c r="AA121" s="6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10"/>
    </row>
    <row r="122" s="2" customFormat="1" customHeight="1" spans="1:38">
      <c r="A122" s="34"/>
      <c r="B122" s="21"/>
      <c r="C122" s="53"/>
      <c r="D122" s="21"/>
      <c r="E122" s="21"/>
      <c r="F122" s="23"/>
      <c r="G122" s="46">
        <v>1988</v>
      </c>
      <c r="H122" s="6"/>
      <c r="I122" s="29">
        <v>22.79</v>
      </c>
      <c r="J122" s="44" t="s">
        <v>30</v>
      </c>
      <c r="K122" s="6" t="s">
        <v>31</v>
      </c>
      <c r="L122" s="45" t="s">
        <v>24</v>
      </c>
      <c r="M122" s="6"/>
      <c r="N122" s="29">
        <v>22.79</v>
      </c>
      <c r="O122" s="6"/>
      <c r="P122" s="6"/>
      <c r="Q122" s="29">
        <v>22.79</v>
      </c>
      <c r="R122" s="6"/>
      <c r="S122" s="6"/>
      <c r="T122" s="29">
        <v>22.79</v>
      </c>
      <c r="U122" s="6"/>
      <c r="V122" s="6"/>
      <c r="W122" s="29">
        <v>22.79</v>
      </c>
      <c r="X122" s="6"/>
      <c r="Y122" s="6"/>
      <c r="Z122" s="29">
        <v>22.79</v>
      </c>
      <c r="AA122" s="6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0"/>
    </row>
    <row r="123" s="2" customFormat="1" customHeight="1" spans="1:38">
      <c r="A123" s="14"/>
      <c r="B123" s="25"/>
      <c r="C123" s="42"/>
      <c r="D123" s="25"/>
      <c r="E123" s="25"/>
      <c r="F123" s="27"/>
      <c r="G123" s="46">
        <v>1988</v>
      </c>
      <c r="H123" s="6"/>
      <c r="I123" s="29">
        <v>2.22</v>
      </c>
      <c r="J123" s="46" t="s">
        <v>41</v>
      </c>
      <c r="K123" s="6" t="s">
        <v>31</v>
      </c>
      <c r="L123" s="19" t="s">
        <v>25</v>
      </c>
      <c r="M123" s="6"/>
      <c r="N123" s="6"/>
      <c r="O123" s="29">
        <v>2.22</v>
      </c>
      <c r="P123" s="6"/>
      <c r="Q123" s="6"/>
      <c r="R123" s="29">
        <v>2.22</v>
      </c>
      <c r="S123" s="6"/>
      <c r="T123" s="6"/>
      <c r="U123" s="29">
        <v>2.22</v>
      </c>
      <c r="V123" s="6"/>
      <c r="W123" s="6"/>
      <c r="X123" s="29">
        <v>2.22</v>
      </c>
      <c r="Y123" s="6"/>
      <c r="Z123" s="6"/>
      <c r="AA123" s="29">
        <v>2.22</v>
      </c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10"/>
    </row>
    <row r="124" s="2" customFormat="1" customHeight="1" spans="1:38">
      <c r="A124" s="34">
        <v>57</v>
      </c>
      <c r="B124" s="21" t="s">
        <v>248</v>
      </c>
      <c r="C124" s="41" t="s">
        <v>249</v>
      </c>
      <c r="D124" s="16" t="s">
        <v>250</v>
      </c>
      <c r="E124" s="16" t="s">
        <v>251</v>
      </c>
      <c r="F124" s="23">
        <f>I124+I125+I126+I127+I128</f>
        <v>65.57</v>
      </c>
      <c r="G124" s="48">
        <v>2014</v>
      </c>
      <c r="H124" s="6"/>
      <c r="I124" s="29">
        <v>3.49</v>
      </c>
      <c r="J124" s="48" t="s">
        <v>41</v>
      </c>
      <c r="K124" s="6" t="s">
        <v>31</v>
      </c>
      <c r="L124" s="19" t="s">
        <v>25</v>
      </c>
      <c r="M124" s="6"/>
      <c r="N124" s="6"/>
      <c r="O124" s="29">
        <v>3.49</v>
      </c>
      <c r="P124" s="6"/>
      <c r="Q124" s="6"/>
      <c r="R124" s="29">
        <v>3.49</v>
      </c>
      <c r="S124" s="6"/>
      <c r="T124" s="6"/>
      <c r="U124" s="29">
        <v>3.49</v>
      </c>
      <c r="V124" s="6"/>
      <c r="W124" s="6"/>
      <c r="X124" s="29">
        <v>3.49</v>
      </c>
      <c r="Y124" s="6"/>
      <c r="Z124" s="6"/>
      <c r="AA124" s="29">
        <v>3.49</v>
      </c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10"/>
    </row>
    <row r="125" s="2" customFormat="1" customHeight="1" spans="1:38">
      <c r="A125" s="34"/>
      <c r="B125" s="21"/>
      <c r="C125" s="53"/>
      <c r="D125" s="21"/>
      <c r="E125" s="21"/>
      <c r="F125" s="23"/>
      <c r="G125" s="48">
        <v>1993</v>
      </c>
      <c r="H125" s="6"/>
      <c r="I125" s="29">
        <v>13.92</v>
      </c>
      <c r="J125" s="48" t="s">
        <v>30</v>
      </c>
      <c r="K125" s="6" t="s">
        <v>31</v>
      </c>
      <c r="L125" s="45" t="s">
        <v>24</v>
      </c>
      <c r="M125" s="6"/>
      <c r="N125" s="29">
        <v>13.92</v>
      </c>
      <c r="O125" s="6"/>
      <c r="P125" s="6"/>
      <c r="Q125" s="29">
        <v>13.92</v>
      </c>
      <c r="R125" s="6"/>
      <c r="S125" s="6"/>
      <c r="T125" s="29">
        <v>13.92</v>
      </c>
      <c r="U125" s="6"/>
      <c r="V125" s="6"/>
      <c r="W125" s="29">
        <v>13.92</v>
      </c>
      <c r="X125" s="6"/>
      <c r="Y125" s="6"/>
      <c r="Z125" s="29">
        <v>13.92</v>
      </c>
      <c r="AA125" s="6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10"/>
    </row>
    <row r="126" s="2" customFormat="1" customHeight="1" spans="1:38">
      <c r="A126" s="34"/>
      <c r="B126" s="21"/>
      <c r="C126" s="53"/>
      <c r="D126" s="21"/>
      <c r="E126" s="21"/>
      <c r="F126" s="23"/>
      <c r="G126" s="48">
        <v>1993</v>
      </c>
      <c r="H126" s="6"/>
      <c r="I126" s="29">
        <v>37.44</v>
      </c>
      <c r="J126" s="48" t="s">
        <v>30</v>
      </c>
      <c r="K126" s="6" t="s">
        <v>31</v>
      </c>
      <c r="L126" s="45" t="s">
        <v>24</v>
      </c>
      <c r="M126" s="6"/>
      <c r="N126" s="29">
        <v>37.44</v>
      </c>
      <c r="O126" s="6"/>
      <c r="P126" s="6"/>
      <c r="Q126" s="29">
        <v>37.44</v>
      </c>
      <c r="R126" s="6"/>
      <c r="S126" s="6"/>
      <c r="T126" s="29">
        <v>37.44</v>
      </c>
      <c r="U126" s="6"/>
      <c r="V126" s="6"/>
      <c r="W126" s="29">
        <v>37.44</v>
      </c>
      <c r="X126" s="6"/>
      <c r="Y126" s="6"/>
      <c r="Z126" s="29">
        <v>37.44</v>
      </c>
      <c r="AA126" s="6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10"/>
    </row>
    <row r="127" s="2" customFormat="1" customHeight="1" spans="1:38">
      <c r="A127" s="34"/>
      <c r="B127" s="21"/>
      <c r="C127" s="53"/>
      <c r="D127" s="21"/>
      <c r="E127" s="21"/>
      <c r="F127" s="23"/>
      <c r="G127" s="48">
        <v>1993</v>
      </c>
      <c r="H127" s="6"/>
      <c r="I127" s="29">
        <v>6.78</v>
      </c>
      <c r="J127" s="48" t="s">
        <v>30</v>
      </c>
      <c r="K127" s="6" t="s">
        <v>31</v>
      </c>
      <c r="L127" s="19" t="s">
        <v>25</v>
      </c>
      <c r="M127" s="6"/>
      <c r="N127" s="6"/>
      <c r="O127" s="29">
        <v>6.78</v>
      </c>
      <c r="P127" s="6"/>
      <c r="Q127" s="6"/>
      <c r="R127" s="29">
        <v>6.78</v>
      </c>
      <c r="S127" s="6"/>
      <c r="T127" s="6"/>
      <c r="U127" s="29">
        <v>6.78</v>
      </c>
      <c r="V127" s="6"/>
      <c r="W127" s="6"/>
      <c r="X127" s="29">
        <v>6.78</v>
      </c>
      <c r="Y127" s="6"/>
      <c r="Z127" s="6"/>
      <c r="AA127" s="29">
        <v>6.78</v>
      </c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10"/>
    </row>
    <row r="128" s="2" customFormat="1" customHeight="1" spans="1:38">
      <c r="A128" s="14"/>
      <c r="B128" s="25"/>
      <c r="C128" s="42"/>
      <c r="D128" s="25"/>
      <c r="E128" s="25"/>
      <c r="F128" s="27"/>
      <c r="G128" s="46">
        <v>1982</v>
      </c>
      <c r="H128" s="6"/>
      <c r="I128" s="29">
        <v>3.94</v>
      </c>
      <c r="J128" s="44" t="s">
        <v>30</v>
      </c>
      <c r="K128" s="6" t="s">
        <v>31</v>
      </c>
      <c r="L128" s="19" t="s">
        <v>25</v>
      </c>
      <c r="M128" s="6"/>
      <c r="N128" s="6"/>
      <c r="O128" s="29">
        <v>3.94</v>
      </c>
      <c r="P128" s="6"/>
      <c r="Q128" s="6"/>
      <c r="R128" s="29">
        <v>3.94</v>
      </c>
      <c r="S128" s="6"/>
      <c r="T128" s="6"/>
      <c r="U128" s="29">
        <v>3.94</v>
      </c>
      <c r="V128" s="6"/>
      <c r="W128" s="6"/>
      <c r="X128" s="29">
        <v>3.94</v>
      </c>
      <c r="Y128" s="6"/>
      <c r="Z128" s="6"/>
      <c r="AA128" s="29">
        <v>3.94</v>
      </c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10"/>
    </row>
    <row r="129" s="2" customFormat="1" customHeight="1" spans="1:38">
      <c r="A129" s="34">
        <v>58</v>
      </c>
      <c r="B129" s="21" t="s">
        <v>252</v>
      </c>
      <c r="C129" s="41" t="s">
        <v>253</v>
      </c>
      <c r="D129" s="16" t="s">
        <v>254</v>
      </c>
      <c r="E129" s="16" t="s">
        <v>255</v>
      </c>
      <c r="F129" s="23">
        <f>I129+I130</f>
        <v>7.07</v>
      </c>
      <c r="G129" s="19">
        <v>2004</v>
      </c>
      <c r="H129" s="6"/>
      <c r="I129" s="29">
        <v>2.28</v>
      </c>
      <c r="J129" s="44" t="s">
        <v>30</v>
      </c>
      <c r="K129" s="6" t="s">
        <v>31</v>
      </c>
      <c r="L129" s="19" t="s">
        <v>25</v>
      </c>
      <c r="M129" s="6"/>
      <c r="N129" s="6"/>
      <c r="O129" s="29">
        <v>2.28</v>
      </c>
      <c r="P129" s="6"/>
      <c r="Q129" s="6"/>
      <c r="R129" s="29">
        <v>2.28</v>
      </c>
      <c r="S129" s="6"/>
      <c r="T129" s="6"/>
      <c r="U129" s="29">
        <v>2.28</v>
      </c>
      <c r="V129" s="6"/>
      <c r="W129" s="6"/>
      <c r="X129" s="29">
        <v>2.28</v>
      </c>
      <c r="Y129" s="6"/>
      <c r="Z129" s="6"/>
      <c r="AA129" s="29">
        <v>2.28</v>
      </c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10"/>
    </row>
    <row r="130" s="2" customFormat="1" customHeight="1" spans="1:38">
      <c r="A130" s="14"/>
      <c r="B130" s="25"/>
      <c r="C130" s="42"/>
      <c r="D130" s="25"/>
      <c r="E130" s="25"/>
      <c r="F130" s="27"/>
      <c r="G130" s="19">
        <v>1988</v>
      </c>
      <c r="H130" s="6"/>
      <c r="I130" s="50">
        <f>3.46+1.33</f>
        <v>4.79</v>
      </c>
      <c r="J130" s="44" t="s">
        <v>30</v>
      </c>
      <c r="K130" s="6" t="s">
        <v>31</v>
      </c>
      <c r="L130" s="19" t="s">
        <v>25</v>
      </c>
      <c r="M130" s="6"/>
      <c r="N130" s="6"/>
      <c r="O130" s="50">
        <f>3.46+1.33</f>
        <v>4.79</v>
      </c>
      <c r="P130" s="6"/>
      <c r="Q130" s="6"/>
      <c r="R130" s="50">
        <f>3.46+1.33</f>
        <v>4.79</v>
      </c>
      <c r="S130" s="6"/>
      <c r="T130" s="6"/>
      <c r="U130" s="50">
        <f>3.46+1.33</f>
        <v>4.79</v>
      </c>
      <c r="V130" s="6"/>
      <c r="W130" s="6"/>
      <c r="X130" s="50">
        <f>3.46+1.33</f>
        <v>4.79</v>
      </c>
      <c r="Y130" s="6"/>
      <c r="Z130" s="6"/>
      <c r="AA130" s="50">
        <f>3.46+1.33</f>
        <v>4.79</v>
      </c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10"/>
    </row>
    <row r="131" s="2" customFormat="1" customHeight="1" spans="1:38">
      <c r="A131" s="5">
        <v>59</v>
      </c>
      <c r="B131" s="30" t="s">
        <v>256</v>
      </c>
      <c r="C131" s="19" t="s">
        <v>257</v>
      </c>
      <c r="D131" s="19" t="s">
        <v>258</v>
      </c>
      <c r="E131" s="19" t="s">
        <v>259</v>
      </c>
      <c r="F131" s="6">
        <v>4.79</v>
      </c>
      <c r="G131" s="19">
        <v>1988</v>
      </c>
      <c r="H131" s="6"/>
      <c r="I131" s="33">
        <f>3.46+1.33</f>
        <v>4.79</v>
      </c>
      <c r="J131" s="46" t="s">
        <v>30</v>
      </c>
      <c r="K131" s="6" t="s">
        <v>31</v>
      </c>
      <c r="L131" s="19" t="s">
        <v>25</v>
      </c>
      <c r="M131" s="6"/>
      <c r="N131" s="6"/>
      <c r="O131" s="6">
        <f t="shared" ref="O131:O138" si="33">I131</f>
        <v>4.79</v>
      </c>
      <c r="P131" s="6"/>
      <c r="Q131" s="6"/>
      <c r="R131" s="6">
        <f t="shared" ref="R131:R138" si="34">I131</f>
        <v>4.79</v>
      </c>
      <c r="S131" s="6"/>
      <c r="T131" s="6"/>
      <c r="U131" s="6">
        <f t="shared" ref="U131:U138" si="35">I131</f>
        <v>4.79</v>
      </c>
      <c r="V131" s="6"/>
      <c r="W131" s="6"/>
      <c r="X131" s="6">
        <f t="shared" ref="X131:X138" si="36">I131</f>
        <v>4.79</v>
      </c>
      <c r="Y131" s="6"/>
      <c r="Z131" s="6"/>
      <c r="AA131" s="6">
        <f t="shared" ref="AA131:AA138" si="37">I131</f>
        <v>4.79</v>
      </c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10"/>
    </row>
    <row r="132" s="2" customFormat="1" customHeight="1" spans="1:38">
      <c r="A132" s="15">
        <v>60</v>
      </c>
      <c r="B132" s="16" t="s">
        <v>260</v>
      </c>
      <c r="C132" s="17" t="s">
        <v>261</v>
      </c>
      <c r="D132" s="17" t="s">
        <v>262</v>
      </c>
      <c r="E132" s="17" t="s">
        <v>263</v>
      </c>
      <c r="F132" s="18">
        <f>I132+I133</f>
        <v>15.91</v>
      </c>
      <c r="G132" s="19">
        <v>1988</v>
      </c>
      <c r="H132" s="6"/>
      <c r="I132" s="50">
        <v>11.08</v>
      </c>
      <c r="J132" s="46" t="s">
        <v>30</v>
      </c>
      <c r="K132" s="6" t="s">
        <v>31</v>
      </c>
      <c r="L132" s="45" t="s">
        <v>24</v>
      </c>
      <c r="M132" s="6"/>
      <c r="N132" s="50">
        <v>11.08</v>
      </c>
      <c r="O132" s="6"/>
      <c r="P132" s="6"/>
      <c r="Q132" s="50">
        <v>11.08</v>
      </c>
      <c r="R132" s="6"/>
      <c r="S132" s="6"/>
      <c r="T132" s="50">
        <v>11.08</v>
      </c>
      <c r="U132" s="6"/>
      <c r="V132" s="6"/>
      <c r="W132" s="50">
        <v>11.08</v>
      </c>
      <c r="X132" s="6"/>
      <c r="Y132" s="6"/>
      <c r="Z132" s="50">
        <v>11.08</v>
      </c>
      <c r="AA132" s="6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10"/>
    </row>
    <row r="133" s="2" customFormat="1" customHeight="1" spans="1:38">
      <c r="A133" s="24"/>
      <c r="B133" s="25"/>
      <c r="C133" s="26"/>
      <c r="D133" s="26"/>
      <c r="E133" s="26"/>
      <c r="F133" s="27"/>
      <c r="G133" s="19">
        <v>1988</v>
      </c>
      <c r="H133" s="6"/>
      <c r="I133" s="50">
        <f>3.55+1.28</f>
        <v>4.83</v>
      </c>
      <c r="J133" s="46" t="s">
        <v>30</v>
      </c>
      <c r="K133" s="6" t="s">
        <v>31</v>
      </c>
      <c r="L133" s="19" t="s">
        <v>25</v>
      </c>
      <c r="M133" s="6"/>
      <c r="N133" s="6"/>
      <c r="O133" s="6">
        <f t="shared" si="33"/>
        <v>4.83</v>
      </c>
      <c r="P133" s="6"/>
      <c r="Q133" s="6"/>
      <c r="R133" s="6">
        <f t="shared" si="34"/>
        <v>4.83</v>
      </c>
      <c r="S133" s="6"/>
      <c r="T133" s="6"/>
      <c r="U133" s="6">
        <f t="shared" si="35"/>
        <v>4.83</v>
      </c>
      <c r="V133" s="6"/>
      <c r="W133" s="6"/>
      <c r="X133" s="6">
        <f t="shared" si="36"/>
        <v>4.83</v>
      </c>
      <c r="Y133" s="6"/>
      <c r="Z133" s="6"/>
      <c r="AA133" s="6">
        <f t="shared" si="37"/>
        <v>4.83</v>
      </c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10"/>
    </row>
    <row r="134" s="2" customFormat="1" customHeight="1" spans="1:38">
      <c r="A134" s="15">
        <v>61</v>
      </c>
      <c r="B134" s="16" t="s">
        <v>264</v>
      </c>
      <c r="C134" s="17" t="s">
        <v>265</v>
      </c>
      <c r="D134" s="17" t="s">
        <v>266</v>
      </c>
      <c r="E134" s="17" t="s">
        <v>267</v>
      </c>
      <c r="F134" s="18">
        <f>I134+I135+I136+I137</f>
        <v>34.05</v>
      </c>
      <c r="G134" s="19">
        <v>1990</v>
      </c>
      <c r="H134" s="6"/>
      <c r="I134" s="33">
        <v>23.54</v>
      </c>
      <c r="J134" s="48" t="s">
        <v>30</v>
      </c>
      <c r="K134" s="6" t="s">
        <v>31</v>
      </c>
      <c r="L134" s="19" t="s">
        <v>24</v>
      </c>
      <c r="M134" s="6"/>
      <c r="N134" s="33">
        <v>23.54</v>
      </c>
      <c r="O134" s="6"/>
      <c r="P134" s="6"/>
      <c r="Q134" s="33">
        <v>23.54</v>
      </c>
      <c r="R134" s="6"/>
      <c r="S134" s="6"/>
      <c r="T134" s="33">
        <v>23.54</v>
      </c>
      <c r="U134" s="6"/>
      <c r="V134" s="6"/>
      <c r="W134" s="33">
        <v>23.54</v>
      </c>
      <c r="X134" s="6"/>
      <c r="Y134" s="6"/>
      <c r="Z134" s="33">
        <v>23.54</v>
      </c>
      <c r="AA134" s="6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10"/>
    </row>
    <row r="135" s="2" customFormat="1" customHeight="1" spans="1:38">
      <c r="A135" s="20"/>
      <c r="B135" s="21"/>
      <c r="C135" s="22"/>
      <c r="D135" s="22"/>
      <c r="E135" s="22"/>
      <c r="F135" s="23"/>
      <c r="G135" s="19">
        <v>1991</v>
      </c>
      <c r="H135" s="6"/>
      <c r="I135" s="33">
        <v>4.41</v>
      </c>
      <c r="J135" s="48" t="s">
        <v>41</v>
      </c>
      <c r="K135" s="6" t="s">
        <v>31</v>
      </c>
      <c r="L135" s="19" t="s">
        <v>25</v>
      </c>
      <c r="M135" s="6"/>
      <c r="N135" s="6"/>
      <c r="O135" s="6">
        <f t="shared" si="33"/>
        <v>4.41</v>
      </c>
      <c r="P135" s="6"/>
      <c r="Q135" s="6"/>
      <c r="R135" s="6">
        <f t="shared" si="34"/>
        <v>4.41</v>
      </c>
      <c r="S135" s="6"/>
      <c r="T135" s="6"/>
      <c r="U135" s="6">
        <f t="shared" si="35"/>
        <v>4.41</v>
      </c>
      <c r="V135" s="6"/>
      <c r="W135" s="6"/>
      <c r="X135" s="6">
        <f t="shared" si="36"/>
        <v>4.41</v>
      </c>
      <c r="Y135" s="6"/>
      <c r="Z135" s="6"/>
      <c r="AA135" s="6">
        <f t="shared" si="37"/>
        <v>4.41</v>
      </c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10"/>
    </row>
    <row r="136" s="2" customFormat="1" customHeight="1" spans="1:38">
      <c r="A136" s="20"/>
      <c r="B136" s="21"/>
      <c r="C136" s="22"/>
      <c r="D136" s="22"/>
      <c r="E136" s="22"/>
      <c r="F136" s="23"/>
      <c r="G136" s="19">
        <v>1991</v>
      </c>
      <c r="H136" s="6"/>
      <c r="I136" s="33">
        <v>1.21</v>
      </c>
      <c r="J136" s="48" t="s">
        <v>30</v>
      </c>
      <c r="K136" s="6" t="s">
        <v>31</v>
      </c>
      <c r="L136" s="19" t="s">
        <v>25</v>
      </c>
      <c r="M136" s="6"/>
      <c r="N136" s="6"/>
      <c r="O136" s="6">
        <f t="shared" si="33"/>
        <v>1.21</v>
      </c>
      <c r="P136" s="6"/>
      <c r="Q136" s="6"/>
      <c r="R136" s="6">
        <f t="shared" si="34"/>
        <v>1.21</v>
      </c>
      <c r="S136" s="6"/>
      <c r="T136" s="6"/>
      <c r="U136" s="6">
        <f t="shared" si="35"/>
        <v>1.21</v>
      </c>
      <c r="V136" s="6"/>
      <c r="W136" s="6"/>
      <c r="X136" s="6">
        <f t="shared" si="36"/>
        <v>1.21</v>
      </c>
      <c r="Y136" s="6"/>
      <c r="Z136" s="6"/>
      <c r="AA136" s="6">
        <f t="shared" si="37"/>
        <v>1.21</v>
      </c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0"/>
    </row>
    <row r="137" s="2" customFormat="1" customHeight="1" spans="1:38">
      <c r="A137" s="24"/>
      <c r="B137" s="25"/>
      <c r="C137" s="26"/>
      <c r="D137" s="26"/>
      <c r="E137" s="26"/>
      <c r="F137" s="27"/>
      <c r="G137" s="19">
        <v>1988</v>
      </c>
      <c r="H137" s="6"/>
      <c r="I137" s="33">
        <f>3.54+1.35</f>
        <v>4.89</v>
      </c>
      <c r="J137" s="48" t="s">
        <v>30</v>
      </c>
      <c r="K137" s="6" t="s">
        <v>31</v>
      </c>
      <c r="L137" s="19" t="s">
        <v>25</v>
      </c>
      <c r="M137" s="6"/>
      <c r="N137" s="6"/>
      <c r="O137" s="6">
        <f t="shared" si="33"/>
        <v>4.89</v>
      </c>
      <c r="P137" s="6"/>
      <c r="Q137" s="6"/>
      <c r="R137" s="6">
        <f t="shared" si="34"/>
        <v>4.89</v>
      </c>
      <c r="S137" s="6"/>
      <c r="T137" s="6"/>
      <c r="U137" s="6">
        <f t="shared" si="35"/>
        <v>4.89</v>
      </c>
      <c r="V137" s="6"/>
      <c r="W137" s="6"/>
      <c r="X137" s="6">
        <f t="shared" si="36"/>
        <v>4.89</v>
      </c>
      <c r="Y137" s="6"/>
      <c r="Z137" s="6"/>
      <c r="AA137" s="6">
        <f t="shared" si="37"/>
        <v>4.89</v>
      </c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0"/>
    </row>
    <row r="138" s="2" customFormat="1" customHeight="1" spans="1:38">
      <c r="A138" s="12">
        <v>62</v>
      </c>
      <c r="B138" s="16" t="s">
        <v>268</v>
      </c>
      <c r="C138" s="17" t="s">
        <v>269</v>
      </c>
      <c r="D138" s="17" t="s">
        <v>270</v>
      </c>
      <c r="E138" s="17" t="s">
        <v>271</v>
      </c>
      <c r="F138" s="18">
        <f>I138+I139+I140+I141</f>
        <v>64.68</v>
      </c>
      <c r="G138" s="19">
        <v>2002</v>
      </c>
      <c r="H138" s="6"/>
      <c r="I138" s="50">
        <v>8.07</v>
      </c>
      <c r="J138" s="48" t="s">
        <v>30</v>
      </c>
      <c r="K138" s="6" t="s">
        <v>31</v>
      </c>
      <c r="L138" s="19" t="s">
        <v>25</v>
      </c>
      <c r="M138" s="6"/>
      <c r="N138" s="6"/>
      <c r="O138" s="6">
        <f t="shared" si="33"/>
        <v>8.07</v>
      </c>
      <c r="P138" s="6"/>
      <c r="Q138" s="6"/>
      <c r="R138" s="6">
        <f t="shared" si="34"/>
        <v>8.07</v>
      </c>
      <c r="S138" s="6"/>
      <c r="T138" s="6"/>
      <c r="U138" s="6">
        <f t="shared" si="35"/>
        <v>8.07</v>
      </c>
      <c r="V138" s="6"/>
      <c r="W138" s="6"/>
      <c r="X138" s="6">
        <f t="shared" si="36"/>
        <v>8.07</v>
      </c>
      <c r="Y138" s="6"/>
      <c r="Z138" s="6"/>
      <c r="AA138" s="6">
        <f t="shared" si="37"/>
        <v>8.07</v>
      </c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0"/>
    </row>
    <row r="139" s="2" customFormat="1" customHeight="1" spans="1:38">
      <c r="A139" s="34"/>
      <c r="B139" s="21"/>
      <c r="C139" s="22"/>
      <c r="D139" s="22"/>
      <c r="E139" s="22"/>
      <c r="F139" s="23"/>
      <c r="G139" s="19">
        <v>2002</v>
      </c>
      <c r="H139" s="6"/>
      <c r="I139" s="50">
        <v>39.99</v>
      </c>
      <c r="J139" s="48" t="s">
        <v>30</v>
      </c>
      <c r="K139" s="6" t="s">
        <v>31</v>
      </c>
      <c r="L139" s="19" t="s">
        <v>24</v>
      </c>
      <c r="M139" s="6"/>
      <c r="N139" s="50">
        <v>39.99</v>
      </c>
      <c r="O139" s="6"/>
      <c r="P139" s="6"/>
      <c r="Q139" s="50">
        <v>39.99</v>
      </c>
      <c r="R139" s="6"/>
      <c r="S139" s="6"/>
      <c r="T139" s="50">
        <v>39.99</v>
      </c>
      <c r="U139" s="6"/>
      <c r="V139" s="6"/>
      <c r="W139" s="50">
        <v>39.99</v>
      </c>
      <c r="X139" s="6"/>
      <c r="Y139" s="6"/>
      <c r="Z139" s="50">
        <v>39.99</v>
      </c>
      <c r="AA139" s="6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0"/>
    </row>
    <row r="140" s="2" customFormat="1" customHeight="1" spans="1:38">
      <c r="A140" s="34"/>
      <c r="B140" s="21"/>
      <c r="C140" s="22"/>
      <c r="D140" s="22"/>
      <c r="E140" s="22"/>
      <c r="F140" s="23"/>
      <c r="G140" s="19">
        <v>2002</v>
      </c>
      <c r="H140" s="6"/>
      <c r="I140" s="50">
        <v>11.45</v>
      </c>
      <c r="J140" s="48" t="s">
        <v>30</v>
      </c>
      <c r="K140" s="6" t="s">
        <v>31</v>
      </c>
      <c r="L140" s="19" t="s">
        <v>24</v>
      </c>
      <c r="M140" s="6"/>
      <c r="N140" s="50">
        <v>11.45</v>
      </c>
      <c r="O140" s="6"/>
      <c r="P140" s="6"/>
      <c r="Q140" s="50">
        <v>11.45</v>
      </c>
      <c r="R140" s="6"/>
      <c r="S140" s="6"/>
      <c r="T140" s="50">
        <v>11.45</v>
      </c>
      <c r="U140" s="6"/>
      <c r="V140" s="6"/>
      <c r="W140" s="50">
        <v>11.45</v>
      </c>
      <c r="X140" s="6"/>
      <c r="Y140" s="6"/>
      <c r="Z140" s="50">
        <v>11.45</v>
      </c>
      <c r="AA140" s="6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0"/>
    </row>
    <row r="141" s="2" customFormat="1" customHeight="1" spans="1:38">
      <c r="A141" s="14"/>
      <c r="B141" s="25"/>
      <c r="C141" s="26"/>
      <c r="D141" s="26"/>
      <c r="E141" s="26"/>
      <c r="F141" s="27"/>
      <c r="G141" s="19">
        <v>2002</v>
      </c>
      <c r="H141" s="6"/>
      <c r="I141" s="50">
        <v>5.17</v>
      </c>
      <c r="J141" s="48" t="s">
        <v>30</v>
      </c>
      <c r="K141" s="6" t="s">
        <v>31</v>
      </c>
      <c r="L141" s="19" t="s">
        <v>25</v>
      </c>
      <c r="M141" s="6"/>
      <c r="N141" s="6"/>
      <c r="O141" s="6">
        <f t="shared" ref="O141:O143" si="38">I141</f>
        <v>5.17</v>
      </c>
      <c r="P141" s="6"/>
      <c r="Q141" s="6"/>
      <c r="R141" s="6">
        <v>5.17</v>
      </c>
      <c r="S141" s="6"/>
      <c r="T141" s="6"/>
      <c r="U141" s="6">
        <v>5.17</v>
      </c>
      <c r="V141" s="6"/>
      <c r="W141" s="6"/>
      <c r="X141" s="6">
        <v>5.17</v>
      </c>
      <c r="Y141" s="6"/>
      <c r="Z141" s="6"/>
      <c r="AA141" s="6">
        <v>5.17</v>
      </c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0"/>
    </row>
    <row r="142" s="2" customFormat="1" customHeight="1" spans="1:38">
      <c r="A142" s="12">
        <v>63</v>
      </c>
      <c r="B142" s="16" t="s">
        <v>272</v>
      </c>
      <c r="C142" s="17" t="s">
        <v>273</v>
      </c>
      <c r="D142" s="17" t="s">
        <v>274</v>
      </c>
      <c r="E142" s="17" t="s">
        <v>275</v>
      </c>
      <c r="F142" s="18">
        <f t="shared" ref="F142:F146" si="39">I142+I143</f>
        <v>5.34</v>
      </c>
      <c r="G142" s="19">
        <v>1984</v>
      </c>
      <c r="H142" s="6"/>
      <c r="I142" s="29">
        <v>1.14</v>
      </c>
      <c r="J142" s="48" t="s">
        <v>30</v>
      </c>
      <c r="K142" s="6" t="s">
        <v>31</v>
      </c>
      <c r="L142" s="19" t="s">
        <v>25</v>
      </c>
      <c r="M142" s="6"/>
      <c r="N142" s="6"/>
      <c r="O142" s="6">
        <f t="shared" si="38"/>
        <v>1.14</v>
      </c>
      <c r="P142" s="6"/>
      <c r="Q142" s="6"/>
      <c r="R142" s="6">
        <f t="shared" ref="R142:R147" si="40">I142</f>
        <v>1.14</v>
      </c>
      <c r="S142" s="6"/>
      <c r="T142" s="6"/>
      <c r="U142" s="6">
        <f t="shared" ref="U142:U147" si="41">I142</f>
        <v>1.14</v>
      </c>
      <c r="V142" s="6"/>
      <c r="W142" s="6"/>
      <c r="X142" s="6">
        <f t="shared" ref="X142:X147" si="42">I142</f>
        <v>1.14</v>
      </c>
      <c r="Y142" s="6"/>
      <c r="Z142" s="6"/>
      <c r="AA142" s="6">
        <f t="shared" ref="AA142:AA147" si="43">I142</f>
        <v>1.14</v>
      </c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10"/>
    </row>
    <row r="143" s="2" customFormat="1" customHeight="1" spans="1:38">
      <c r="A143" s="14"/>
      <c r="B143" s="25"/>
      <c r="C143" s="26"/>
      <c r="D143" s="26"/>
      <c r="E143" s="26"/>
      <c r="F143" s="27"/>
      <c r="G143" s="19">
        <v>1982</v>
      </c>
      <c r="H143" s="6"/>
      <c r="I143" s="50">
        <f>3.55+0.65</f>
        <v>4.2</v>
      </c>
      <c r="J143" s="48" t="s">
        <v>30</v>
      </c>
      <c r="K143" s="6" t="s">
        <v>31</v>
      </c>
      <c r="L143" s="19" t="s">
        <v>25</v>
      </c>
      <c r="M143" s="6"/>
      <c r="N143" s="6"/>
      <c r="O143" s="6">
        <f t="shared" si="38"/>
        <v>4.2</v>
      </c>
      <c r="P143" s="6"/>
      <c r="Q143" s="6"/>
      <c r="R143" s="6">
        <f t="shared" si="40"/>
        <v>4.2</v>
      </c>
      <c r="S143" s="6"/>
      <c r="T143" s="6"/>
      <c r="U143" s="6">
        <f t="shared" si="41"/>
        <v>4.2</v>
      </c>
      <c r="V143" s="6"/>
      <c r="W143" s="6"/>
      <c r="X143" s="6">
        <f t="shared" si="42"/>
        <v>4.2</v>
      </c>
      <c r="Y143" s="6"/>
      <c r="Z143" s="6"/>
      <c r="AA143" s="6">
        <f t="shared" si="43"/>
        <v>4.2</v>
      </c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10"/>
    </row>
    <row r="144" s="2" customFormat="1" customHeight="1" spans="1:38">
      <c r="A144" s="34">
        <v>64</v>
      </c>
      <c r="B144" s="21" t="s">
        <v>276</v>
      </c>
      <c r="C144" s="41" t="s">
        <v>277</v>
      </c>
      <c r="D144" s="16" t="s">
        <v>278</v>
      </c>
      <c r="E144" s="16" t="s">
        <v>279</v>
      </c>
      <c r="F144" s="23">
        <f t="shared" si="39"/>
        <v>7.91</v>
      </c>
      <c r="G144" s="44">
        <v>1982</v>
      </c>
      <c r="H144" s="6"/>
      <c r="I144" s="29">
        <v>2.6</v>
      </c>
      <c r="J144" s="48" t="s">
        <v>30</v>
      </c>
      <c r="K144" s="6" t="s">
        <v>31</v>
      </c>
      <c r="L144" s="19" t="s">
        <v>25</v>
      </c>
      <c r="M144" s="6"/>
      <c r="N144" s="6"/>
      <c r="O144" s="29">
        <v>2.6</v>
      </c>
      <c r="P144" s="6"/>
      <c r="Q144" s="6"/>
      <c r="R144" s="29">
        <v>2.6</v>
      </c>
      <c r="S144" s="6"/>
      <c r="T144" s="6"/>
      <c r="U144" s="29">
        <v>2.6</v>
      </c>
      <c r="V144" s="6"/>
      <c r="W144" s="6"/>
      <c r="X144" s="29">
        <v>2.6</v>
      </c>
      <c r="Y144" s="6"/>
      <c r="Z144" s="6"/>
      <c r="AA144" s="29">
        <v>2.6</v>
      </c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0"/>
    </row>
    <row r="145" s="2" customFormat="1" customHeight="1" spans="1:38">
      <c r="A145" s="34"/>
      <c r="B145" s="21"/>
      <c r="C145" s="53"/>
      <c r="D145" s="21"/>
      <c r="E145" s="21"/>
      <c r="F145" s="23"/>
      <c r="G145" s="44">
        <v>1982</v>
      </c>
      <c r="H145" s="6"/>
      <c r="I145" s="29">
        <f>3.01+2.3</f>
        <v>5.31</v>
      </c>
      <c r="J145" s="48" t="s">
        <v>30</v>
      </c>
      <c r="K145" s="6" t="s">
        <v>31</v>
      </c>
      <c r="L145" s="19" t="s">
        <v>25</v>
      </c>
      <c r="M145" s="6"/>
      <c r="N145" s="6"/>
      <c r="O145" s="29">
        <f>3.01+2.3</f>
        <v>5.31</v>
      </c>
      <c r="P145" s="6"/>
      <c r="Q145" s="6"/>
      <c r="R145" s="29">
        <f>3.01+2.3</f>
        <v>5.31</v>
      </c>
      <c r="S145" s="6"/>
      <c r="T145" s="6"/>
      <c r="U145" s="29">
        <f>3.01+2.3</f>
        <v>5.31</v>
      </c>
      <c r="V145" s="6"/>
      <c r="W145" s="6"/>
      <c r="X145" s="29">
        <f>3.01+2.3</f>
        <v>5.31</v>
      </c>
      <c r="Y145" s="6"/>
      <c r="Z145" s="6"/>
      <c r="AA145" s="29">
        <f>3.01+2.3</f>
        <v>5.31</v>
      </c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0"/>
    </row>
    <row r="146" s="2" customFormat="1" customHeight="1" spans="1:38">
      <c r="A146" s="12">
        <v>65</v>
      </c>
      <c r="B146" s="16" t="s">
        <v>280</v>
      </c>
      <c r="C146" s="17" t="s">
        <v>281</v>
      </c>
      <c r="D146" s="55" t="s">
        <v>282</v>
      </c>
      <c r="E146" s="17" t="s">
        <v>283</v>
      </c>
      <c r="F146" s="18">
        <f t="shared" si="39"/>
        <v>11.55</v>
      </c>
      <c r="G146" s="19">
        <v>1982</v>
      </c>
      <c r="H146" s="6"/>
      <c r="I146" s="28">
        <v>7.35</v>
      </c>
      <c r="J146" s="48" t="s">
        <v>30</v>
      </c>
      <c r="K146" s="6" t="s">
        <v>31</v>
      </c>
      <c r="L146" s="19" t="s">
        <v>25</v>
      </c>
      <c r="M146" s="6"/>
      <c r="N146" s="6"/>
      <c r="O146" s="6">
        <f t="shared" ref="O146:O149" si="44">I146</f>
        <v>7.35</v>
      </c>
      <c r="P146" s="6"/>
      <c r="Q146" s="6"/>
      <c r="R146" s="6">
        <f t="shared" si="40"/>
        <v>7.35</v>
      </c>
      <c r="S146" s="6"/>
      <c r="T146" s="6"/>
      <c r="U146" s="6">
        <f t="shared" si="41"/>
        <v>7.35</v>
      </c>
      <c r="V146" s="6"/>
      <c r="W146" s="6"/>
      <c r="X146" s="6">
        <f t="shared" si="42"/>
        <v>7.35</v>
      </c>
      <c r="Y146" s="6"/>
      <c r="Z146" s="6"/>
      <c r="AA146" s="6">
        <f t="shared" si="43"/>
        <v>7.35</v>
      </c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0"/>
    </row>
    <row r="147" s="2" customFormat="1" customHeight="1" spans="1:38">
      <c r="A147" s="14"/>
      <c r="B147" s="25"/>
      <c r="C147" s="26"/>
      <c r="D147" s="56"/>
      <c r="E147" s="26"/>
      <c r="F147" s="27"/>
      <c r="G147" s="19">
        <v>1982</v>
      </c>
      <c r="H147" s="6"/>
      <c r="I147" s="50">
        <f>3.55+0.65</f>
        <v>4.2</v>
      </c>
      <c r="J147" s="48" t="s">
        <v>30</v>
      </c>
      <c r="K147" s="6" t="s">
        <v>31</v>
      </c>
      <c r="L147" s="19" t="s">
        <v>25</v>
      </c>
      <c r="M147" s="6"/>
      <c r="N147" s="6"/>
      <c r="O147" s="6">
        <f t="shared" si="44"/>
        <v>4.2</v>
      </c>
      <c r="P147" s="6"/>
      <c r="Q147" s="6"/>
      <c r="R147" s="6">
        <f t="shared" si="40"/>
        <v>4.2</v>
      </c>
      <c r="S147" s="6"/>
      <c r="T147" s="6"/>
      <c r="U147" s="6">
        <f t="shared" si="41"/>
        <v>4.2</v>
      </c>
      <c r="V147" s="6"/>
      <c r="W147" s="6"/>
      <c r="X147" s="6">
        <f t="shared" si="42"/>
        <v>4.2</v>
      </c>
      <c r="Y147" s="6"/>
      <c r="Z147" s="6"/>
      <c r="AA147" s="6">
        <f t="shared" si="43"/>
        <v>4.2</v>
      </c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0"/>
    </row>
    <row r="148" s="2" customFormat="1" customHeight="1" spans="1:38">
      <c r="A148" s="12">
        <v>66</v>
      </c>
      <c r="B148" s="16" t="s">
        <v>284</v>
      </c>
      <c r="C148" s="17" t="s">
        <v>285</v>
      </c>
      <c r="D148" s="17" t="s">
        <v>286</v>
      </c>
      <c r="E148" s="17" t="s">
        <v>287</v>
      </c>
      <c r="F148" s="18">
        <f>I148+I149</f>
        <v>56.56</v>
      </c>
      <c r="G148" s="19">
        <v>1987</v>
      </c>
      <c r="H148" s="6"/>
      <c r="I148" s="28">
        <v>15.04</v>
      </c>
      <c r="J148" s="48" t="s">
        <v>30</v>
      </c>
      <c r="K148" s="6" t="s">
        <v>31</v>
      </c>
      <c r="L148" s="19" t="s">
        <v>24</v>
      </c>
      <c r="M148" s="6"/>
      <c r="N148" s="28">
        <v>15.04</v>
      </c>
      <c r="O148" s="6"/>
      <c r="P148" s="6"/>
      <c r="Q148" s="28">
        <v>15.04</v>
      </c>
      <c r="R148" s="6"/>
      <c r="S148" s="6"/>
      <c r="T148" s="28">
        <v>15.04</v>
      </c>
      <c r="U148" s="6"/>
      <c r="V148" s="6"/>
      <c r="W148" s="28">
        <v>15.04</v>
      </c>
      <c r="X148" s="6"/>
      <c r="Y148" s="6"/>
      <c r="Z148" s="28">
        <v>15.04</v>
      </c>
      <c r="AA148" s="6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0"/>
    </row>
    <row r="149" s="2" customFormat="1" customHeight="1" spans="1:38">
      <c r="A149" s="14"/>
      <c r="B149" s="25"/>
      <c r="C149" s="26"/>
      <c r="D149" s="26"/>
      <c r="E149" s="26"/>
      <c r="F149" s="27"/>
      <c r="G149" s="19">
        <v>1985</v>
      </c>
      <c r="H149" s="6"/>
      <c r="I149" s="50">
        <v>41.52</v>
      </c>
      <c r="J149" s="47" t="s">
        <v>41</v>
      </c>
      <c r="K149" s="6" t="s">
        <v>31</v>
      </c>
      <c r="L149" s="19" t="s">
        <v>25</v>
      </c>
      <c r="M149" s="6"/>
      <c r="N149" s="6"/>
      <c r="O149" s="6">
        <f t="shared" si="44"/>
        <v>41.52</v>
      </c>
      <c r="P149" s="6"/>
      <c r="Q149" s="6"/>
      <c r="R149" s="6">
        <f>I149</f>
        <v>41.52</v>
      </c>
      <c r="S149" s="6"/>
      <c r="T149" s="6"/>
      <c r="U149" s="6">
        <f>I149</f>
        <v>41.52</v>
      </c>
      <c r="V149" s="6"/>
      <c r="W149" s="6"/>
      <c r="X149" s="6">
        <f>I149</f>
        <v>41.52</v>
      </c>
      <c r="Y149" s="6"/>
      <c r="Z149" s="6"/>
      <c r="AA149" s="6">
        <f>I149</f>
        <v>41.52</v>
      </c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0"/>
    </row>
    <row r="150" s="2" customFormat="1" customHeight="1" spans="1:38">
      <c r="A150" s="5">
        <v>67</v>
      </c>
      <c r="B150" s="30" t="s">
        <v>288</v>
      </c>
      <c r="C150" s="19" t="s">
        <v>285</v>
      </c>
      <c r="D150" s="19" t="s">
        <v>289</v>
      </c>
      <c r="E150" s="19" t="s">
        <v>290</v>
      </c>
      <c r="F150" s="28">
        <v>73.09</v>
      </c>
      <c r="G150" s="19">
        <v>1987</v>
      </c>
      <c r="H150" s="6"/>
      <c r="I150" s="28">
        <v>73.09</v>
      </c>
      <c r="J150" s="48" t="s">
        <v>30</v>
      </c>
      <c r="K150" s="6" t="s">
        <v>31</v>
      </c>
      <c r="L150" s="19" t="s">
        <v>24</v>
      </c>
      <c r="M150" s="6"/>
      <c r="N150" s="28">
        <v>73.09</v>
      </c>
      <c r="O150" s="6"/>
      <c r="P150" s="6"/>
      <c r="Q150" s="28">
        <v>73.09</v>
      </c>
      <c r="R150" s="6"/>
      <c r="S150" s="6"/>
      <c r="T150" s="28">
        <v>73.09</v>
      </c>
      <c r="U150" s="6"/>
      <c r="V150" s="6"/>
      <c r="W150" s="28">
        <v>73.09</v>
      </c>
      <c r="X150" s="6"/>
      <c r="Y150" s="6"/>
      <c r="Z150" s="28">
        <v>73.09</v>
      </c>
      <c r="AA150" s="6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0"/>
    </row>
    <row r="151" s="2" customFormat="1" customHeight="1" spans="1:38">
      <c r="A151" s="15">
        <v>68</v>
      </c>
      <c r="B151" s="30" t="s">
        <v>291</v>
      </c>
      <c r="C151" s="19" t="s">
        <v>292</v>
      </c>
      <c r="D151" s="19" t="s">
        <v>293</v>
      </c>
      <c r="E151" s="44" t="s">
        <v>294</v>
      </c>
      <c r="F151" s="57">
        <v>69.76</v>
      </c>
      <c r="G151" s="19">
        <v>2003</v>
      </c>
      <c r="H151" s="29"/>
      <c r="I151" s="6">
        <v>69.76</v>
      </c>
      <c r="J151" s="46" t="s">
        <v>30</v>
      </c>
      <c r="K151" s="6" t="s">
        <v>31</v>
      </c>
      <c r="L151" s="45" t="s">
        <v>24</v>
      </c>
      <c r="M151" s="6"/>
      <c r="N151" s="6">
        <v>69.76</v>
      </c>
      <c r="O151" s="6"/>
      <c r="P151" s="6"/>
      <c r="Q151" s="6">
        <v>69.76</v>
      </c>
      <c r="R151" s="6"/>
      <c r="S151" s="6"/>
      <c r="T151" s="6">
        <v>69.76</v>
      </c>
      <c r="U151" s="6"/>
      <c r="V151" s="6"/>
      <c r="W151" s="6">
        <v>69.76</v>
      </c>
      <c r="X151" s="6"/>
      <c r="Y151" s="6"/>
      <c r="Z151" s="6">
        <v>69.76</v>
      </c>
      <c r="AA151" s="6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0"/>
    </row>
    <row r="152" s="2" customFormat="1" customHeight="1" spans="1:38">
      <c r="A152" s="12">
        <v>69</v>
      </c>
      <c r="B152" s="16" t="s">
        <v>295</v>
      </c>
      <c r="C152" s="17" t="s">
        <v>292</v>
      </c>
      <c r="D152" s="17" t="s">
        <v>296</v>
      </c>
      <c r="E152" s="44" t="s">
        <v>297</v>
      </c>
      <c r="F152" s="57">
        <v>73.49</v>
      </c>
      <c r="G152" s="19">
        <v>2003</v>
      </c>
      <c r="H152" s="29"/>
      <c r="I152" s="6">
        <v>47.1</v>
      </c>
      <c r="J152" s="46" t="s">
        <v>30</v>
      </c>
      <c r="K152" s="6" t="s">
        <v>31</v>
      </c>
      <c r="L152" s="45" t="s">
        <v>25</v>
      </c>
      <c r="M152" s="6"/>
      <c r="N152" s="6">
        <v>47.1</v>
      </c>
      <c r="O152" s="6"/>
      <c r="P152" s="6"/>
      <c r="Q152" s="6">
        <v>47.1</v>
      </c>
      <c r="R152" s="6"/>
      <c r="S152" s="6"/>
      <c r="T152" s="6">
        <v>47.1</v>
      </c>
      <c r="U152" s="6"/>
      <c r="V152" s="6"/>
      <c r="W152" s="6">
        <v>47.1</v>
      </c>
      <c r="X152" s="6"/>
      <c r="Y152" s="6"/>
      <c r="Z152" s="6">
        <v>47.1</v>
      </c>
      <c r="AA152" s="6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0"/>
    </row>
    <row r="153" s="2" customFormat="1" customHeight="1" spans="1:38">
      <c r="A153" s="34"/>
      <c r="B153" s="25"/>
      <c r="C153" s="22"/>
      <c r="D153" s="22"/>
      <c r="E153" s="44"/>
      <c r="F153" s="58"/>
      <c r="G153" s="19">
        <v>1993</v>
      </c>
      <c r="H153" s="29"/>
      <c r="I153" s="6">
        <v>26.39</v>
      </c>
      <c r="J153" s="46" t="s">
        <v>41</v>
      </c>
      <c r="K153" s="6" t="s">
        <v>31</v>
      </c>
      <c r="L153" s="45" t="s">
        <v>25</v>
      </c>
      <c r="M153" s="6"/>
      <c r="N153" s="6"/>
      <c r="O153" s="6">
        <v>26.39</v>
      </c>
      <c r="P153" s="6"/>
      <c r="Q153" s="6"/>
      <c r="R153" s="6">
        <v>26.39</v>
      </c>
      <c r="S153" s="6"/>
      <c r="T153" s="6"/>
      <c r="U153" s="6">
        <v>26.39</v>
      </c>
      <c r="V153" s="6"/>
      <c r="W153" s="6"/>
      <c r="X153" s="6">
        <v>26.39</v>
      </c>
      <c r="Y153" s="6"/>
      <c r="Z153" s="6"/>
      <c r="AA153" s="6">
        <v>26.39</v>
      </c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0"/>
    </row>
    <row r="154" s="2" customFormat="1" customHeight="1" spans="1:38">
      <c r="A154" s="5">
        <v>70</v>
      </c>
      <c r="B154" s="30" t="s">
        <v>298</v>
      </c>
      <c r="C154" s="19" t="s">
        <v>299</v>
      </c>
      <c r="D154" s="19" t="s">
        <v>300</v>
      </c>
      <c r="E154" s="19" t="s">
        <v>301</v>
      </c>
      <c r="F154" s="33">
        <f>3.54+1.35</f>
        <v>4.89</v>
      </c>
      <c r="G154" s="19">
        <v>1988</v>
      </c>
      <c r="H154" s="6"/>
      <c r="I154" s="33">
        <f>3.54+1.35</f>
        <v>4.89</v>
      </c>
      <c r="J154" s="48" t="s">
        <v>30</v>
      </c>
      <c r="K154" s="6" t="s">
        <v>31</v>
      </c>
      <c r="L154" s="19" t="s">
        <v>25</v>
      </c>
      <c r="M154" s="6"/>
      <c r="N154" s="6"/>
      <c r="O154" s="6">
        <f t="shared" ref="O154:O156" si="45">I154</f>
        <v>4.89</v>
      </c>
      <c r="P154" s="6"/>
      <c r="Q154" s="6"/>
      <c r="R154" s="6">
        <f>I154</f>
        <v>4.89</v>
      </c>
      <c r="S154" s="6"/>
      <c r="T154" s="6"/>
      <c r="U154" s="6">
        <f>I154</f>
        <v>4.89</v>
      </c>
      <c r="V154" s="6"/>
      <c r="W154" s="6"/>
      <c r="X154" s="6">
        <f>I154</f>
        <v>4.89</v>
      </c>
      <c r="Y154" s="6"/>
      <c r="Z154" s="6"/>
      <c r="AA154" s="6">
        <f>I154</f>
        <v>4.89</v>
      </c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10"/>
    </row>
    <row r="155" s="2" customFormat="1" customHeight="1" spans="1:38">
      <c r="A155" s="12">
        <v>71</v>
      </c>
      <c r="B155" s="16" t="s">
        <v>302</v>
      </c>
      <c r="C155" s="17" t="s">
        <v>299</v>
      </c>
      <c r="D155" s="17" t="s">
        <v>303</v>
      </c>
      <c r="E155" s="17" t="s">
        <v>304</v>
      </c>
      <c r="F155" s="18">
        <f>I155+I156+I157</f>
        <v>79.59</v>
      </c>
      <c r="G155" s="19">
        <v>2012</v>
      </c>
      <c r="H155" s="6"/>
      <c r="I155" s="33">
        <v>10.79</v>
      </c>
      <c r="J155" s="48" t="s">
        <v>41</v>
      </c>
      <c r="K155" s="6" t="s">
        <v>31</v>
      </c>
      <c r="L155" s="19" t="s">
        <v>25</v>
      </c>
      <c r="M155" s="6"/>
      <c r="N155" s="6"/>
      <c r="O155" s="6">
        <f t="shared" si="45"/>
        <v>10.79</v>
      </c>
      <c r="P155" s="6"/>
      <c r="Q155" s="6"/>
      <c r="R155" s="6">
        <f>I155</f>
        <v>10.79</v>
      </c>
      <c r="S155" s="6"/>
      <c r="T155" s="6"/>
      <c r="U155" s="6">
        <f>I155</f>
        <v>10.79</v>
      </c>
      <c r="V155" s="6"/>
      <c r="W155" s="6"/>
      <c r="X155" s="6">
        <f>I155</f>
        <v>10.79</v>
      </c>
      <c r="Y155" s="6"/>
      <c r="Z155" s="6"/>
      <c r="AA155" s="6">
        <f>I155</f>
        <v>10.79</v>
      </c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0"/>
    </row>
    <row r="156" s="2" customFormat="1" customHeight="1" spans="1:38">
      <c r="A156" s="34"/>
      <c r="B156" s="21"/>
      <c r="C156" s="22"/>
      <c r="D156" s="22"/>
      <c r="E156" s="22"/>
      <c r="F156" s="23"/>
      <c r="G156" s="19">
        <v>2012</v>
      </c>
      <c r="H156" s="6"/>
      <c r="I156" s="33">
        <v>6.94</v>
      </c>
      <c r="J156" s="48" t="s">
        <v>41</v>
      </c>
      <c r="K156" s="6" t="s">
        <v>31</v>
      </c>
      <c r="L156" s="19" t="s">
        <v>25</v>
      </c>
      <c r="M156" s="6"/>
      <c r="N156" s="6"/>
      <c r="O156" s="6">
        <f t="shared" si="45"/>
        <v>6.94</v>
      </c>
      <c r="P156" s="6"/>
      <c r="Q156" s="6"/>
      <c r="R156" s="6">
        <f>I156</f>
        <v>6.94</v>
      </c>
      <c r="S156" s="6"/>
      <c r="T156" s="6"/>
      <c r="U156" s="6">
        <f>I156</f>
        <v>6.94</v>
      </c>
      <c r="V156" s="6"/>
      <c r="W156" s="6"/>
      <c r="X156" s="6">
        <f>I156</f>
        <v>6.94</v>
      </c>
      <c r="Y156" s="6"/>
      <c r="Z156" s="6"/>
      <c r="AA156" s="6">
        <f>I156</f>
        <v>6.94</v>
      </c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0"/>
    </row>
    <row r="157" s="2" customFormat="1" customHeight="1" spans="1:38">
      <c r="A157" s="14"/>
      <c r="B157" s="25"/>
      <c r="C157" s="26"/>
      <c r="D157" s="26"/>
      <c r="E157" s="26"/>
      <c r="F157" s="27"/>
      <c r="G157" s="19">
        <v>1988</v>
      </c>
      <c r="H157" s="6"/>
      <c r="I157" s="33">
        <v>61.86</v>
      </c>
      <c r="J157" s="48" t="s">
        <v>30</v>
      </c>
      <c r="K157" s="6" t="s">
        <v>31</v>
      </c>
      <c r="L157" s="19" t="s">
        <v>24</v>
      </c>
      <c r="M157" s="6"/>
      <c r="N157" s="33">
        <v>61.86</v>
      </c>
      <c r="O157" s="6"/>
      <c r="P157" s="6"/>
      <c r="Q157" s="6">
        <v>61.86</v>
      </c>
      <c r="R157" s="6"/>
      <c r="S157" s="6"/>
      <c r="T157" s="33">
        <v>61.86</v>
      </c>
      <c r="U157" s="6"/>
      <c r="V157" s="6"/>
      <c r="W157" s="6">
        <v>61.86</v>
      </c>
      <c r="X157" s="6"/>
      <c r="Y157" s="6"/>
      <c r="Z157" s="33">
        <v>61.86</v>
      </c>
      <c r="AA157" s="6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0"/>
    </row>
    <row r="158" s="2" customFormat="1" customHeight="1" spans="1:38">
      <c r="A158" s="12">
        <v>72</v>
      </c>
      <c r="B158" s="16" t="s">
        <v>305</v>
      </c>
      <c r="C158" s="17" t="s">
        <v>299</v>
      </c>
      <c r="D158" s="17" t="s">
        <v>306</v>
      </c>
      <c r="E158" s="17" t="s">
        <v>307</v>
      </c>
      <c r="F158" s="18">
        <f>I158+I159+I160</f>
        <v>80.46</v>
      </c>
      <c r="G158" s="19">
        <v>1988</v>
      </c>
      <c r="H158" s="6"/>
      <c r="I158" s="33">
        <f>122.97-61.86</f>
        <v>61.11</v>
      </c>
      <c r="J158" s="48" t="s">
        <v>30</v>
      </c>
      <c r="K158" s="6" t="s">
        <v>31</v>
      </c>
      <c r="L158" s="19" t="s">
        <v>24</v>
      </c>
      <c r="M158" s="6"/>
      <c r="N158" s="33">
        <f>122.97-61.86</f>
        <v>61.11</v>
      </c>
      <c r="O158" s="6"/>
      <c r="P158" s="6"/>
      <c r="Q158" s="33">
        <f>122.97-61.86</f>
        <v>61.11</v>
      </c>
      <c r="R158" s="6"/>
      <c r="S158" s="6"/>
      <c r="T158" s="33">
        <f>122.97-61.86</f>
        <v>61.11</v>
      </c>
      <c r="U158" s="6"/>
      <c r="V158" s="6"/>
      <c r="W158" s="33">
        <f>122.97-61.86</f>
        <v>61.11</v>
      </c>
      <c r="X158" s="6"/>
      <c r="Y158" s="6"/>
      <c r="Z158" s="33">
        <f>122.97-61.86</f>
        <v>61.11</v>
      </c>
      <c r="AA158" s="6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0"/>
    </row>
    <row r="159" s="2" customFormat="1" customHeight="1" spans="1:38">
      <c r="A159" s="34"/>
      <c r="B159" s="21"/>
      <c r="C159" s="22"/>
      <c r="D159" s="22"/>
      <c r="E159" s="22"/>
      <c r="F159" s="23"/>
      <c r="G159" s="19">
        <v>1988</v>
      </c>
      <c r="H159" s="6"/>
      <c r="I159" s="33">
        <v>4.83</v>
      </c>
      <c r="J159" s="48" t="s">
        <v>41</v>
      </c>
      <c r="K159" s="6" t="s">
        <v>31</v>
      </c>
      <c r="L159" s="19" t="s">
        <v>25</v>
      </c>
      <c r="M159" s="6"/>
      <c r="N159" s="6"/>
      <c r="O159" s="6">
        <f t="shared" ref="O159:O163" si="46">I159</f>
        <v>4.83</v>
      </c>
      <c r="P159" s="6"/>
      <c r="Q159" s="6"/>
      <c r="R159" s="6">
        <f t="shared" ref="R159:R163" si="47">I159</f>
        <v>4.83</v>
      </c>
      <c r="S159" s="6"/>
      <c r="T159" s="6"/>
      <c r="U159" s="6">
        <f t="shared" ref="U159:U163" si="48">I159</f>
        <v>4.83</v>
      </c>
      <c r="V159" s="6"/>
      <c r="W159" s="6"/>
      <c r="X159" s="6">
        <f t="shared" ref="X159:X163" si="49">I159</f>
        <v>4.83</v>
      </c>
      <c r="Y159" s="6"/>
      <c r="Z159" s="6"/>
      <c r="AA159" s="6">
        <f t="shared" ref="AA159:AA163" si="50">I159</f>
        <v>4.83</v>
      </c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10"/>
    </row>
    <row r="160" s="2" customFormat="1" customHeight="1" spans="1:38">
      <c r="A160" s="14"/>
      <c r="B160" s="25"/>
      <c r="C160" s="26"/>
      <c r="D160" s="26"/>
      <c r="E160" s="26"/>
      <c r="F160" s="27"/>
      <c r="G160" s="19">
        <v>2000</v>
      </c>
      <c r="H160" s="6"/>
      <c r="I160" s="33">
        <v>14.52</v>
      </c>
      <c r="J160" s="48" t="s">
        <v>30</v>
      </c>
      <c r="K160" s="6" t="s">
        <v>31</v>
      </c>
      <c r="L160" s="19" t="s">
        <v>24</v>
      </c>
      <c r="M160" s="6"/>
      <c r="N160" s="33">
        <v>14.52</v>
      </c>
      <c r="O160" s="6"/>
      <c r="P160" s="6"/>
      <c r="Q160" s="33">
        <v>14.52</v>
      </c>
      <c r="R160" s="6"/>
      <c r="S160" s="6"/>
      <c r="T160" s="33">
        <v>14.52</v>
      </c>
      <c r="U160" s="6"/>
      <c r="V160" s="6"/>
      <c r="W160" s="33">
        <v>14.52</v>
      </c>
      <c r="X160" s="6"/>
      <c r="Y160" s="6"/>
      <c r="Z160" s="33">
        <v>14.52</v>
      </c>
      <c r="AA160" s="6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0"/>
    </row>
    <row r="161" s="2" customFormat="1" customHeight="1" spans="1:38">
      <c r="A161" s="12">
        <v>73</v>
      </c>
      <c r="B161" s="16" t="s">
        <v>308</v>
      </c>
      <c r="C161" s="17" t="s">
        <v>309</v>
      </c>
      <c r="D161" s="17" t="s">
        <v>310</v>
      </c>
      <c r="E161" s="17" t="s">
        <v>311</v>
      </c>
      <c r="F161" s="18">
        <f>I161+I162</f>
        <v>6.5</v>
      </c>
      <c r="G161" s="19">
        <v>1995</v>
      </c>
      <c r="H161" s="6"/>
      <c r="I161" s="33">
        <v>1.61</v>
      </c>
      <c r="J161" s="48" t="s">
        <v>41</v>
      </c>
      <c r="K161" s="6" t="s">
        <v>31</v>
      </c>
      <c r="L161" s="19" t="s">
        <v>25</v>
      </c>
      <c r="M161" s="6"/>
      <c r="N161" s="6"/>
      <c r="O161" s="6">
        <f t="shared" si="46"/>
        <v>1.61</v>
      </c>
      <c r="P161" s="6"/>
      <c r="Q161" s="6"/>
      <c r="R161" s="6">
        <f t="shared" si="47"/>
        <v>1.61</v>
      </c>
      <c r="S161" s="6"/>
      <c r="T161" s="6"/>
      <c r="U161" s="6">
        <f t="shared" si="48"/>
        <v>1.61</v>
      </c>
      <c r="V161" s="6"/>
      <c r="W161" s="6"/>
      <c r="X161" s="6">
        <f t="shared" si="49"/>
        <v>1.61</v>
      </c>
      <c r="Y161" s="6"/>
      <c r="Z161" s="6"/>
      <c r="AA161" s="6">
        <f t="shared" si="50"/>
        <v>1.61</v>
      </c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0"/>
    </row>
    <row r="162" s="2" customFormat="1" customHeight="1" spans="1:38">
      <c r="A162" s="14"/>
      <c r="B162" s="25"/>
      <c r="C162" s="26"/>
      <c r="D162" s="26"/>
      <c r="E162" s="26"/>
      <c r="F162" s="27"/>
      <c r="G162" s="19">
        <v>1988</v>
      </c>
      <c r="H162" s="6"/>
      <c r="I162" s="33">
        <f>3.54+1.35</f>
        <v>4.89</v>
      </c>
      <c r="J162" s="48" t="s">
        <v>41</v>
      </c>
      <c r="K162" s="6" t="s">
        <v>31</v>
      </c>
      <c r="L162" s="19" t="s">
        <v>25</v>
      </c>
      <c r="M162" s="6"/>
      <c r="N162" s="6"/>
      <c r="O162" s="6">
        <f t="shared" si="46"/>
        <v>4.89</v>
      </c>
      <c r="P162" s="6"/>
      <c r="Q162" s="6"/>
      <c r="R162" s="6">
        <f t="shared" si="47"/>
        <v>4.89</v>
      </c>
      <c r="S162" s="6"/>
      <c r="T162" s="6"/>
      <c r="U162" s="6">
        <f t="shared" si="48"/>
        <v>4.89</v>
      </c>
      <c r="V162" s="6"/>
      <c r="W162" s="6"/>
      <c r="X162" s="6">
        <f t="shared" si="49"/>
        <v>4.89</v>
      </c>
      <c r="Y162" s="6"/>
      <c r="Z162" s="6"/>
      <c r="AA162" s="6">
        <f t="shared" si="50"/>
        <v>4.89</v>
      </c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0"/>
    </row>
    <row r="163" s="2" customFormat="1" customHeight="1" spans="1:38">
      <c r="A163" s="5">
        <v>74</v>
      </c>
      <c r="B163" s="30" t="s">
        <v>312</v>
      </c>
      <c r="C163" s="19" t="s">
        <v>313</v>
      </c>
      <c r="D163" s="19" t="s">
        <v>314</v>
      </c>
      <c r="E163" s="19" t="s">
        <v>315</v>
      </c>
      <c r="F163" s="50">
        <v>4.83</v>
      </c>
      <c r="G163" s="19">
        <v>1988</v>
      </c>
      <c r="H163" s="6"/>
      <c r="I163" s="50">
        <v>4.83</v>
      </c>
      <c r="J163" s="48" t="s">
        <v>30</v>
      </c>
      <c r="K163" s="6" t="s">
        <v>31</v>
      </c>
      <c r="L163" s="19" t="s">
        <v>25</v>
      </c>
      <c r="M163" s="6"/>
      <c r="N163" s="6"/>
      <c r="O163" s="6">
        <f t="shared" si="46"/>
        <v>4.83</v>
      </c>
      <c r="P163" s="6"/>
      <c r="Q163" s="6"/>
      <c r="R163" s="6">
        <f t="shared" si="47"/>
        <v>4.83</v>
      </c>
      <c r="S163" s="6"/>
      <c r="T163" s="6"/>
      <c r="U163" s="6">
        <f t="shared" si="48"/>
        <v>4.83</v>
      </c>
      <c r="V163" s="6"/>
      <c r="W163" s="6"/>
      <c r="X163" s="6">
        <f t="shared" si="49"/>
        <v>4.83</v>
      </c>
      <c r="Y163" s="6"/>
      <c r="Z163" s="6"/>
      <c r="AA163" s="6">
        <f t="shared" si="50"/>
        <v>4.83</v>
      </c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0"/>
    </row>
    <row r="164" s="2" customFormat="1" customHeight="1" spans="1:38">
      <c r="A164" s="12">
        <v>75</v>
      </c>
      <c r="B164" s="16" t="s">
        <v>316</v>
      </c>
      <c r="C164" s="17" t="s">
        <v>313</v>
      </c>
      <c r="D164" s="17" t="s">
        <v>317</v>
      </c>
      <c r="E164" s="17" t="s">
        <v>318</v>
      </c>
      <c r="F164" s="18">
        <f>I164+I165</f>
        <v>45.93</v>
      </c>
      <c r="G164" s="19" t="s">
        <v>319</v>
      </c>
      <c r="H164" s="6"/>
      <c r="I164" s="50">
        <v>37.4</v>
      </c>
      <c r="J164" s="48" t="s">
        <v>30</v>
      </c>
      <c r="K164" s="6" t="s">
        <v>31</v>
      </c>
      <c r="L164" s="19" t="s">
        <v>24</v>
      </c>
      <c r="M164" s="6"/>
      <c r="N164" s="50">
        <v>37.4</v>
      </c>
      <c r="O164" s="6"/>
      <c r="P164" s="6"/>
      <c r="Q164" s="50">
        <v>37.4</v>
      </c>
      <c r="R164" s="6"/>
      <c r="S164" s="6"/>
      <c r="T164" s="50">
        <v>37.4</v>
      </c>
      <c r="U164" s="6"/>
      <c r="V164" s="6"/>
      <c r="W164" s="50">
        <v>37.4</v>
      </c>
      <c r="X164" s="6"/>
      <c r="Y164" s="6"/>
      <c r="Z164" s="50">
        <v>37.4</v>
      </c>
      <c r="AA164" s="6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0"/>
    </row>
    <row r="165" s="2" customFormat="1" customHeight="1" spans="1:38">
      <c r="A165" s="14"/>
      <c r="B165" s="25"/>
      <c r="C165" s="26"/>
      <c r="D165" s="26"/>
      <c r="E165" s="26"/>
      <c r="F165" s="27"/>
      <c r="G165" s="19">
        <v>1988</v>
      </c>
      <c r="H165" s="6"/>
      <c r="I165" s="50">
        <v>8.53</v>
      </c>
      <c r="J165" s="48" t="s">
        <v>41</v>
      </c>
      <c r="K165" s="6" t="s">
        <v>31</v>
      </c>
      <c r="L165" s="19" t="s">
        <v>25</v>
      </c>
      <c r="M165" s="6"/>
      <c r="N165" s="6"/>
      <c r="O165" s="6">
        <f t="shared" ref="O165:O175" si="51">I165</f>
        <v>8.53</v>
      </c>
      <c r="P165" s="6"/>
      <c r="Q165" s="6"/>
      <c r="R165" s="6">
        <f t="shared" ref="R165:R175" si="52">I165</f>
        <v>8.53</v>
      </c>
      <c r="S165" s="6"/>
      <c r="T165" s="6"/>
      <c r="U165" s="6">
        <f t="shared" ref="U165:U175" si="53">I165</f>
        <v>8.53</v>
      </c>
      <c r="V165" s="6"/>
      <c r="W165" s="6"/>
      <c r="X165" s="6">
        <f t="shared" ref="X165:X175" si="54">I165</f>
        <v>8.53</v>
      </c>
      <c r="Y165" s="6"/>
      <c r="Z165" s="6"/>
      <c r="AA165" s="6">
        <f t="shared" ref="AA165:AA175" si="55">I165</f>
        <v>8.53</v>
      </c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10"/>
    </row>
    <row r="166" s="2" customFormat="1" customHeight="1" spans="1:38">
      <c r="A166" s="34">
        <v>76</v>
      </c>
      <c r="B166" s="16" t="s">
        <v>320</v>
      </c>
      <c r="C166" s="16" t="s">
        <v>321</v>
      </c>
      <c r="D166" s="16" t="s">
        <v>322</v>
      </c>
      <c r="E166" s="16" t="s">
        <v>323</v>
      </c>
      <c r="F166" s="23">
        <f>H166+I167+I168+I169</f>
        <v>91.45</v>
      </c>
      <c r="G166" s="19">
        <v>1989</v>
      </c>
      <c r="H166" s="33">
        <v>70.9</v>
      </c>
      <c r="I166" s="50"/>
      <c r="J166" s="46" t="s">
        <v>30</v>
      </c>
      <c r="K166" s="6" t="s">
        <v>31</v>
      </c>
      <c r="L166" s="19" t="s">
        <v>23</v>
      </c>
      <c r="M166" s="33">
        <v>70.9</v>
      </c>
      <c r="N166" s="6"/>
      <c r="O166" s="6"/>
      <c r="P166" s="33">
        <v>70.9</v>
      </c>
      <c r="Q166" s="6"/>
      <c r="R166" s="6"/>
      <c r="S166" s="33">
        <v>70.9</v>
      </c>
      <c r="T166" s="6"/>
      <c r="U166" s="6"/>
      <c r="V166" s="33">
        <v>70.9</v>
      </c>
      <c r="W166" s="6"/>
      <c r="X166" s="6"/>
      <c r="Y166" s="33">
        <v>70.9</v>
      </c>
      <c r="Z166" s="6"/>
      <c r="AA166" s="6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0"/>
    </row>
    <row r="167" s="2" customFormat="1" customHeight="1" spans="1:38">
      <c r="A167" s="34"/>
      <c r="B167" s="21"/>
      <c r="C167" s="21"/>
      <c r="D167" s="21"/>
      <c r="E167" s="21"/>
      <c r="F167" s="23"/>
      <c r="G167" s="19">
        <v>1993</v>
      </c>
      <c r="H167" s="6"/>
      <c r="I167" s="33">
        <v>6.94</v>
      </c>
      <c r="J167" s="46" t="s">
        <v>30</v>
      </c>
      <c r="K167" s="6" t="s">
        <v>31</v>
      </c>
      <c r="L167" s="19" t="s">
        <v>25</v>
      </c>
      <c r="M167" s="6"/>
      <c r="N167" s="6"/>
      <c r="O167" s="6">
        <f t="shared" si="51"/>
        <v>6.94</v>
      </c>
      <c r="P167" s="6"/>
      <c r="Q167" s="6"/>
      <c r="R167" s="6">
        <f t="shared" si="52"/>
        <v>6.94</v>
      </c>
      <c r="S167" s="6"/>
      <c r="T167" s="6"/>
      <c r="U167" s="6">
        <f t="shared" si="53"/>
        <v>6.94</v>
      </c>
      <c r="V167" s="6"/>
      <c r="W167" s="6"/>
      <c r="X167" s="6">
        <f t="shared" si="54"/>
        <v>6.94</v>
      </c>
      <c r="Y167" s="6"/>
      <c r="Z167" s="6"/>
      <c r="AA167" s="6">
        <f t="shared" si="55"/>
        <v>6.94</v>
      </c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10"/>
    </row>
    <row r="168" s="2" customFormat="1" customHeight="1" spans="1:38">
      <c r="A168" s="34"/>
      <c r="B168" s="21"/>
      <c r="C168" s="21"/>
      <c r="D168" s="21"/>
      <c r="E168" s="21"/>
      <c r="F168" s="23"/>
      <c r="G168" s="19">
        <v>1993</v>
      </c>
      <c r="H168" s="6"/>
      <c r="I168" s="33">
        <v>8.45</v>
      </c>
      <c r="J168" s="46" t="s">
        <v>41</v>
      </c>
      <c r="K168" s="6" t="s">
        <v>31</v>
      </c>
      <c r="L168" s="19" t="s">
        <v>25</v>
      </c>
      <c r="M168" s="6"/>
      <c r="N168" s="6"/>
      <c r="O168" s="6">
        <f t="shared" si="51"/>
        <v>8.45</v>
      </c>
      <c r="P168" s="6"/>
      <c r="Q168" s="6"/>
      <c r="R168" s="6">
        <f t="shared" si="52"/>
        <v>8.45</v>
      </c>
      <c r="S168" s="6"/>
      <c r="T168" s="6"/>
      <c r="U168" s="6">
        <f t="shared" si="53"/>
        <v>8.45</v>
      </c>
      <c r="V168" s="6"/>
      <c r="W168" s="6"/>
      <c r="X168" s="6">
        <f t="shared" si="54"/>
        <v>8.45</v>
      </c>
      <c r="Y168" s="6"/>
      <c r="Z168" s="6"/>
      <c r="AA168" s="6">
        <f t="shared" si="55"/>
        <v>8.45</v>
      </c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10"/>
    </row>
    <row r="169" s="2" customFormat="1" customHeight="1" spans="1:38">
      <c r="A169" s="14"/>
      <c r="B169" s="25"/>
      <c r="C169" s="25"/>
      <c r="D169" s="25"/>
      <c r="E169" s="25"/>
      <c r="F169" s="27"/>
      <c r="G169" s="19">
        <v>1993</v>
      </c>
      <c r="H169" s="6"/>
      <c r="I169" s="33">
        <v>5.16</v>
      </c>
      <c r="J169" s="46" t="s">
        <v>32</v>
      </c>
      <c r="K169" s="6" t="s">
        <v>31</v>
      </c>
      <c r="L169" s="19" t="s">
        <v>25</v>
      </c>
      <c r="M169" s="6"/>
      <c r="N169" s="6"/>
      <c r="O169" s="6">
        <f t="shared" si="51"/>
        <v>5.16</v>
      </c>
      <c r="P169" s="6"/>
      <c r="Q169" s="6"/>
      <c r="R169" s="6">
        <f t="shared" si="52"/>
        <v>5.16</v>
      </c>
      <c r="S169" s="6"/>
      <c r="T169" s="6"/>
      <c r="U169" s="6">
        <f t="shared" si="53"/>
        <v>5.16</v>
      </c>
      <c r="V169" s="6"/>
      <c r="W169" s="6"/>
      <c r="X169" s="6">
        <f t="shared" si="54"/>
        <v>5.16</v>
      </c>
      <c r="Y169" s="6"/>
      <c r="Z169" s="6"/>
      <c r="AA169" s="6">
        <f t="shared" si="55"/>
        <v>5.16</v>
      </c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10"/>
    </row>
    <row r="170" s="2" customFormat="1" customHeight="1" spans="1:38">
      <c r="A170" s="5">
        <v>77</v>
      </c>
      <c r="B170" s="30" t="s">
        <v>324</v>
      </c>
      <c r="C170" s="19" t="s">
        <v>325</v>
      </c>
      <c r="D170" s="19" t="s">
        <v>326</v>
      </c>
      <c r="E170" s="19" t="s">
        <v>327</v>
      </c>
      <c r="F170" s="28">
        <v>7.62</v>
      </c>
      <c r="G170" s="19">
        <v>1985</v>
      </c>
      <c r="H170" s="6"/>
      <c r="I170" s="28">
        <v>7.62</v>
      </c>
      <c r="J170" s="48" t="s">
        <v>30</v>
      </c>
      <c r="K170" s="6" t="s">
        <v>31</v>
      </c>
      <c r="L170" s="19" t="s">
        <v>25</v>
      </c>
      <c r="M170" s="6"/>
      <c r="N170" s="6"/>
      <c r="O170" s="6">
        <f t="shared" si="51"/>
        <v>7.62</v>
      </c>
      <c r="P170" s="6"/>
      <c r="Q170" s="6"/>
      <c r="R170" s="6">
        <f t="shared" si="52"/>
        <v>7.62</v>
      </c>
      <c r="S170" s="6"/>
      <c r="T170" s="6"/>
      <c r="U170" s="6">
        <f t="shared" si="53"/>
        <v>7.62</v>
      </c>
      <c r="V170" s="6"/>
      <c r="W170" s="6"/>
      <c r="X170" s="6">
        <f t="shared" si="54"/>
        <v>7.62</v>
      </c>
      <c r="Y170" s="6"/>
      <c r="Z170" s="6"/>
      <c r="AA170" s="6">
        <f t="shared" si="55"/>
        <v>7.62</v>
      </c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10"/>
    </row>
    <row r="171" s="2" customFormat="1" customHeight="1" spans="1:38">
      <c r="A171" s="12">
        <v>78</v>
      </c>
      <c r="B171" s="16" t="s">
        <v>328</v>
      </c>
      <c r="C171" s="17" t="s">
        <v>329</v>
      </c>
      <c r="D171" s="17" t="s">
        <v>330</v>
      </c>
      <c r="E171" s="17" t="s">
        <v>331</v>
      </c>
      <c r="F171" s="18">
        <f>I171+I172+I173</f>
        <v>13.15</v>
      </c>
      <c r="G171" s="19">
        <v>1998</v>
      </c>
      <c r="H171" s="6"/>
      <c r="I171" s="28">
        <v>8.6</v>
      </c>
      <c r="J171" s="44" t="s">
        <v>41</v>
      </c>
      <c r="K171" s="6" t="s">
        <v>31</v>
      </c>
      <c r="L171" s="19" t="s">
        <v>25</v>
      </c>
      <c r="M171" s="6"/>
      <c r="N171" s="6"/>
      <c r="O171" s="6">
        <f t="shared" si="51"/>
        <v>8.6</v>
      </c>
      <c r="P171" s="6"/>
      <c r="Q171" s="6"/>
      <c r="R171" s="6">
        <f t="shared" si="52"/>
        <v>8.6</v>
      </c>
      <c r="S171" s="6"/>
      <c r="T171" s="6"/>
      <c r="U171" s="6">
        <f t="shared" si="53"/>
        <v>8.6</v>
      </c>
      <c r="V171" s="6"/>
      <c r="W171" s="6"/>
      <c r="X171" s="6">
        <f t="shared" si="54"/>
        <v>8.6</v>
      </c>
      <c r="Y171" s="6"/>
      <c r="Z171" s="6"/>
      <c r="AA171" s="6">
        <f t="shared" si="55"/>
        <v>8.6</v>
      </c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10"/>
    </row>
    <row r="172" s="2" customFormat="1" customHeight="1" spans="1:38">
      <c r="A172" s="34"/>
      <c r="B172" s="21"/>
      <c r="C172" s="22"/>
      <c r="D172" s="22"/>
      <c r="E172" s="22"/>
      <c r="F172" s="23"/>
      <c r="G172" s="19">
        <v>1998</v>
      </c>
      <c r="H172" s="6"/>
      <c r="I172" s="28">
        <v>2.95</v>
      </c>
      <c r="J172" s="44" t="s">
        <v>41</v>
      </c>
      <c r="K172" s="6" t="s">
        <v>31</v>
      </c>
      <c r="L172" s="19" t="s">
        <v>25</v>
      </c>
      <c r="M172" s="6"/>
      <c r="N172" s="6"/>
      <c r="O172" s="6">
        <f t="shared" si="51"/>
        <v>2.95</v>
      </c>
      <c r="P172" s="6"/>
      <c r="Q172" s="6"/>
      <c r="R172" s="6">
        <f t="shared" si="52"/>
        <v>2.95</v>
      </c>
      <c r="S172" s="6"/>
      <c r="T172" s="6"/>
      <c r="U172" s="6">
        <f t="shared" si="53"/>
        <v>2.95</v>
      </c>
      <c r="V172" s="6"/>
      <c r="W172" s="6"/>
      <c r="X172" s="6">
        <f t="shared" si="54"/>
        <v>2.95</v>
      </c>
      <c r="Y172" s="6"/>
      <c r="Z172" s="6"/>
      <c r="AA172" s="6">
        <f t="shared" si="55"/>
        <v>2.95</v>
      </c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0"/>
    </row>
    <row r="173" s="2" customFormat="1" customHeight="1" spans="1:38">
      <c r="A173" s="14"/>
      <c r="B173" s="25"/>
      <c r="C173" s="26"/>
      <c r="D173" s="26"/>
      <c r="E173" s="26"/>
      <c r="F173" s="27"/>
      <c r="G173" s="19">
        <v>1978</v>
      </c>
      <c r="H173" s="6"/>
      <c r="I173" s="28">
        <v>1.6</v>
      </c>
      <c r="J173" s="44" t="s">
        <v>30</v>
      </c>
      <c r="K173" s="6" t="s">
        <v>31</v>
      </c>
      <c r="L173" s="19" t="s">
        <v>25</v>
      </c>
      <c r="M173" s="6"/>
      <c r="N173" s="6"/>
      <c r="O173" s="6">
        <f t="shared" si="51"/>
        <v>1.6</v>
      </c>
      <c r="P173" s="6"/>
      <c r="Q173" s="6"/>
      <c r="R173" s="6">
        <f t="shared" si="52"/>
        <v>1.6</v>
      </c>
      <c r="S173" s="6"/>
      <c r="T173" s="6"/>
      <c r="U173" s="6">
        <f t="shared" si="53"/>
        <v>1.6</v>
      </c>
      <c r="V173" s="6"/>
      <c r="W173" s="6"/>
      <c r="X173" s="6">
        <f t="shared" si="54"/>
        <v>1.6</v>
      </c>
      <c r="Y173" s="6"/>
      <c r="Z173" s="6"/>
      <c r="AA173" s="6">
        <f t="shared" si="55"/>
        <v>1.6</v>
      </c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10"/>
    </row>
    <row r="174" s="2" customFormat="1" customHeight="1" spans="1:38">
      <c r="A174" s="12">
        <v>79</v>
      </c>
      <c r="B174" s="16" t="s">
        <v>332</v>
      </c>
      <c r="C174" s="17" t="s">
        <v>333</v>
      </c>
      <c r="D174" s="17" t="s">
        <v>334</v>
      </c>
      <c r="E174" s="17" t="s">
        <v>335</v>
      </c>
      <c r="F174" s="18">
        <f>I174+I175</f>
        <v>6.4</v>
      </c>
      <c r="G174" s="19">
        <v>1994</v>
      </c>
      <c r="H174" s="6"/>
      <c r="I174" s="28">
        <v>2.85</v>
      </c>
      <c r="J174" s="44" t="s">
        <v>30</v>
      </c>
      <c r="K174" s="6" t="s">
        <v>31</v>
      </c>
      <c r="L174" s="19" t="s">
        <v>25</v>
      </c>
      <c r="M174" s="6"/>
      <c r="N174" s="6"/>
      <c r="O174" s="6">
        <f t="shared" si="51"/>
        <v>2.85</v>
      </c>
      <c r="P174" s="6"/>
      <c r="Q174" s="6"/>
      <c r="R174" s="6">
        <f t="shared" si="52"/>
        <v>2.85</v>
      </c>
      <c r="S174" s="6"/>
      <c r="T174" s="6"/>
      <c r="U174" s="6">
        <f t="shared" si="53"/>
        <v>2.85</v>
      </c>
      <c r="V174" s="6"/>
      <c r="W174" s="6"/>
      <c r="X174" s="6">
        <f t="shared" si="54"/>
        <v>2.85</v>
      </c>
      <c r="Y174" s="6"/>
      <c r="Z174" s="6"/>
      <c r="AA174" s="6">
        <f t="shared" si="55"/>
        <v>2.85</v>
      </c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0"/>
    </row>
    <row r="175" s="2" customFormat="1" customHeight="1" spans="1:38">
      <c r="A175" s="14"/>
      <c r="B175" s="25"/>
      <c r="C175" s="26"/>
      <c r="D175" s="26"/>
      <c r="E175" s="26"/>
      <c r="F175" s="27"/>
      <c r="G175" s="19">
        <v>1985</v>
      </c>
      <c r="H175" s="6"/>
      <c r="I175" s="28">
        <v>3.55</v>
      </c>
      <c r="J175" s="44" t="s">
        <v>30</v>
      </c>
      <c r="K175" s="6" t="s">
        <v>31</v>
      </c>
      <c r="L175" s="19" t="s">
        <v>25</v>
      </c>
      <c r="M175" s="6"/>
      <c r="N175" s="6"/>
      <c r="O175" s="6">
        <f t="shared" si="51"/>
        <v>3.55</v>
      </c>
      <c r="P175" s="6"/>
      <c r="Q175" s="6"/>
      <c r="R175" s="6">
        <f t="shared" si="52"/>
        <v>3.55</v>
      </c>
      <c r="S175" s="6"/>
      <c r="T175" s="6"/>
      <c r="U175" s="6">
        <f t="shared" si="53"/>
        <v>3.55</v>
      </c>
      <c r="V175" s="6"/>
      <c r="W175" s="6"/>
      <c r="X175" s="6">
        <f t="shared" si="54"/>
        <v>3.55</v>
      </c>
      <c r="Y175" s="6"/>
      <c r="Z175" s="6"/>
      <c r="AA175" s="6">
        <f t="shared" si="55"/>
        <v>3.55</v>
      </c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0"/>
    </row>
    <row r="176" s="2" customFormat="1" customHeight="1" spans="1:38">
      <c r="A176" s="5">
        <v>80</v>
      </c>
      <c r="B176" s="30" t="s">
        <v>336</v>
      </c>
      <c r="C176" s="19" t="s">
        <v>333</v>
      </c>
      <c r="D176" s="19" t="s">
        <v>337</v>
      </c>
      <c r="E176" s="19" t="s">
        <v>338</v>
      </c>
      <c r="F176" s="28">
        <v>48.45</v>
      </c>
      <c r="G176" s="19">
        <v>1987</v>
      </c>
      <c r="H176" s="6">
        <v>48.45</v>
      </c>
      <c r="I176" s="6"/>
      <c r="J176" s="44" t="s">
        <v>30</v>
      </c>
      <c r="K176" s="6" t="s">
        <v>31</v>
      </c>
      <c r="L176" s="19" t="s">
        <v>23</v>
      </c>
      <c r="M176" s="6">
        <f>H176</f>
        <v>48.45</v>
      </c>
      <c r="N176" s="6"/>
      <c r="O176" s="6"/>
      <c r="P176" s="6">
        <f>M176</f>
        <v>48.45</v>
      </c>
      <c r="Q176" s="6"/>
      <c r="R176" s="6"/>
      <c r="S176" s="6">
        <f>H176</f>
        <v>48.45</v>
      </c>
      <c r="T176" s="6"/>
      <c r="U176" s="6"/>
      <c r="V176" s="6">
        <f>H176</f>
        <v>48.45</v>
      </c>
      <c r="W176" s="6"/>
      <c r="X176" s="6"/>
      <c r="Y176" s="6">
        <f>H176</f>
        <v>48.45</v>
      </c>
      <c r="Z176" s="6"/>
      <c r="AA176" s="6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10"/>
    </row>
    <row r="177" s="2" customFormat="1" customHeight="1" spans="1:38">
      <c r="A177" s="12">
        <v>81</v>
      </c>
      <c r="B177" s="16" t="s">
        <v>339</v>
      </c>
      <c r="C177" s="17" t="s">
        <v>340</v>
      </c>
      <c r="D177" s="17" t="s">
        <v>341</v>
      </c>
      <c r="E177" s="17" t="s">
        <v>342</v>
      </c>
      <c r="F177" s="18">
        <f>I177+I178+I179</f>
        <v>6.18</v>
      </c>
      <c r="G177" s="19">
        <v>1988</v>
      </c>
      <c r="H177" s="6"/>
      <c r="I177" s="33">
        <f>3.54+1.35</f>
        <v>4.89</v>
      </c>
      <c r="J177" s="44" t="s">
        <v>30</v>
      </c>
      <c r="K177" s="6" t="s">
        <v>31</v>
      </c>
      <c r="L177" s="19" t="s">
        <v>25</v>
      </c>
      <c r="M177" s="6"/>
      <c r="N177" s="6"/>
      <c r="O177" s="6">
        <f t="shared" ref="O177:O179" si="56">I177</f>
        <v>4.89</v>
      </c>
      <c r="P177" s="6"/>
      <c r="Q177" s="6"/>
      <c r="R177" s="6">
        <f t="shared" ref="R177:R179" si="57">I177</f>
        <v>4.89</v>
      </c>
      <c r="S177" s="6"/>
      <c r="T177" s="6"/>
      <c r="U177" s="6">
        <f t="shared" ref="U177:U179" si="58">I177</f>
        <v>4.89</v>
      </c>
      <c r="V177" s="6"/>
      <c r="W177" s="6"/>
      <c r="X177" s="6">
        <f t="shared" ref="X177:X179" si="59">I177</f>
        <v>4.89</v>
      </c>
      <c r="Y177" s="6"/>
      <c r="Z177" s="6"/>
      <c r="AA177" s="6">
        <f t="shared" ref="AA177:AA179" si="60">I177</f>
        <v>4.89</v>
      </c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0"/>
    </row>
    <row r="178" s="2" customFormat="1" customHeight="1" spans="1:38">
      <c r="A178" s="34"/>
      <c r="B178" s="21"/>
      <c r="C178" s="22"/>
      <c r="D178" s="22"/>
      <c r="E178" s="22"/>
      <c r="F178" s="23"/>
      <c r="G178" s="19">
        <v>2006</v>
      </c>
      <c r="H178" s="6"/>
      <c r="I178" s="33">
        <v>0.28</v>
      </c>
      <c r="J178" s="44" t="s">
        <v>30</v>
      </c>
      <c r="K178" s="6" t="s">
        <v>31</v>
      </c>
      <c r="L178" s="19" t="s">
        <v>25</v>
      </c>
      <c r="M178" s="6"/>
      <c r="N178" s="6"/>
      <c r="O178" s="6">
        <f t="shared" si="56"/>
        <v>0.28</v>
      </c>
      <c r="P178" s="6"/>
      <c r="Q178" s="6"/>
      <c r="R178" s="6">
        <f t="shared" si="57"/>
        <v>0.28</v>
      </c>
      <c r="S178" s="6"/>
      <c r="T178" s="6"/>
      <c r="U178" s="6">
        <f t="shared" si="58"/>
        <v>0.28</v>
      </c>
      <c r="V178" s="6"/>
      <c r="W178" s="6"/>
      <c r="X178" s="6">
        <f t="shared" si="59"/>
        <v>0.28</v>
      </c>
      <c r="Y178" s="6"/>
      <c r="Z178" s="6"/>
      <c r="AA178" s="6">
        <f t="shared" si="60"/>
        <v>0.28</v>
      </c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0"/>
    </row>
    <row r="179" s="2" customFormat="1" customHeight="1" spans="1:38">
      <c r="A179" s="14"/>
      <c r="B179" s="25"/>
      <c r="C179" s="26"/>
      <c r="D179" s="26"/>
      <c r="E179" s="26"/>
      <c r="F179" s="27"/>
      <c r="G179" s="19">
        <v>2006</v>
      </c>
      <c r="H179" s="6"/>
      <c r="I179" s="59">
        <v>1.01</v>
      </c>
      <c r="J179" s="44" t="s">
        <v>30</v>
      </c>
      <c r="K179" s="6" t="s">
        <v>31</v>
      </c>
      <c r="L179" s="19" t="s">
        <v>25</v>
      </c>
      <c r="M179" s="6"/>
      <c r="N179" s="6"/>
      <c r="O179" s="6">
        <f t="shared" si="56"/>
        <v>1.01</v>
      </c>
      <c r="P179" s="6"/>
      <c r="Q179" s="6"/>
      <c r="R179" s="6">
        <f t="shared" si="57"/>
        <v>1.01</v>
      </c>
      <c r="S179" s="6"/>
      <c r="T179" s="6"/>
      <c r="U179" s="6">
        <f t="shared" si="58"/>
        <v>1.01</v>
      </c>
      <c r="V179" s="6"/>
      <c r="W179" s="6"/>
      <c r="X179" s="6">
        <f t="shared" si="59"/>
        <v>1.01</v>
      </c>
      <c r="Y179" s="6"/>
      <c r="Z179" s="6"/>
      <c r="AA179" s="6">
        <f t="shared" si="60"/>
        <v>1.01</v>
      </c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10"/>
    </row>
    <row r="180" s="2" customFormat="1" customHeight="1" spans="1:38">
      <c r="A180" s="5">
        <v>82</v>
      </c>
      <c r="B180" s="30" t="s">
        <v>343</v>
      </c>
      <c r="C180" s="19" t="s">
        <v>340</v>
      </c>
      <c r="D180" s="19" t="s">
        <v>344</v>
      </c>
      <c r="E180" s="19" t="s">
        <v>345</v>
      </c>
      <c r="F180" s="33">
        <v>59.76</v>
      </c>
      <c r="G180" s="19">
        <v>1990</v>
      </c>
      <c r="H180" s="6"/>
      <c r="I180" s="33">
        <v>59.76</v>
      </c>
      <c r="J180" s="44" t="s">
        <v>30</v>
      </c>
      <c r="K180" s="6" t="s">
        <v>31</v>
      </c>
      <c r="L180" s="19" t="s">
        <v>24</v>
      </c>
      <c r="M180" s="6"/>
      <c r="N180" s="33">
        <v>59.76</v>
      </c>
      <c r="O180" s="6"/>
      <c r="P180" s="6"/>
      <c r="Q180" s="33">
        <v>59.76</v>
      </c>
      <c r="R180" s="6"/>
      <c r="S180" s="6"/>
      <c r="T180" s="33">
        <v>59.76</v>
      </c>
      <c r="U180" s="6"/>
      <c r="V180" s="6"/>
      <c r="W180" s="33">
        <v>59.76</v>
      </c>
      <c r="X180" s="6"/>
      <c r="Y180" s="6"/>
      <c r="Z180" s="33">
        <v>59.76</v>
      </c>
      <c r="AA180" s="6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10"/>
    </row>
    <row r="181" s="2" customFormat="1" customHeight="1" spans="1:38">
      <c r="A181" s="12">
        <v>83</v>
      </c>
      <c r="B181" s="16" t="s">
        <v>346</v>
      </c>
      <c r="C181" s="17" t="s">
        <v>347</v>
      </c>
      <c r="D181" s="17" t="s">
        <v>348</v>
      </c>
      <c r="E181" s="17" t="s">
        <v>349</v>
      </c>
      <c r="F181" s="18">
        <f>I181+I182+I183</f>
        <v>11.83</v>
      </c>
      <c r="G181" s="19">
        <v>1978</v>
      </c>
      <c r="H181" s="6"/>
      <c r="I181" s="28">
        <f>63.3-57.54</f>
        <v>5.76</v>
      </c>
      <c r="J181" s="44" t="s">
        <v>30</v>
      </c>
      <c r="K181" s="6" t="s">
        <v>31</v>
      </c>
      <c r="L181" s="45" t="s">
        <v>25</v>
      </c>
      <c r="M181" s="6"/>
      <c r="N181" s="6"/>
      <c r="O181" s="6">
        <f t="shared" ref="O181:O185" si="61">I181</f>
        <v>5.76</v>
      </c>
      <c r="P181" s="6"/>
      <c r="Q181" s="6"/>
      <c r="R181" s="6">
        <f t="shared" ref="R181:R185" si="62">I181</f>
        <v>5.76</v>
      </c>
      <c r="S181" s="6"/>
      <c r="T181" s="6"/>
      <c r="U181" s="6">
        <f t="shared" ref="U181:U185" si="63">I181</f>
        <v>5.76</v>
      </c>
      <c r="V181" s="6"/>
      <c r="W181" s="6"/>
      <c r="X181" s="6">
        <f t="shared" ref="X181:X185" si="64">I181</f>
        <v>5.76</v>
      </c>
      <c r="Y181" s="6"/>
      <c r="Z181" s="6"/>
      <c r="AA181" s="6">
        <f t="shared" ref="AA181:AA185" si="65">I181</f>
        <v>5.76</v>
      </c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0"/>
    </row>
    <row r="182" s="2" customFormat="1" customHeight="1" spans="1:38">
      <c r="A182" s="34"/>
      <c r="B182" s="21"/>
      <c r="C182" s="22"/>
      <c r="D182" s="22"/>
      <c r="E182" s="22"/>
      <c r="F182" s="23"/>
      <c r="G182" s="19">
        <v>1978</v>
      </c>
      <c r="H182" s="6"/>
      <c r="I182" s="50">
        <v>3.2</v>
      </c>
      <c r="J182" s="44" t="s">
        <v>30</v>
      </c>
      <c r="K182" s="6" t="s">
        <v>31</v>
      </c>
      <c r="L182" s="45" t="s">
        <v>25</v>
      </c>
      <c r="M182" s="6"/>
      <c r="N182" s="6"/>
      <c r="O182" s="6">
        <f t="shared" si="61"/>
        <v>3.2</v>
      </c>
      <c r="P182" s="6"/>
      <c r="Q182" s="6"/>
      <c r="R182" s="6">
        <f t="shared" si="62"/>
        <v>3.2</v>
      </c>
      <c r="S182" s="6"/>
      <c r="T182" s="6"/>
      <c r="U182" s="6">
        <f t="shared" si="63"/>
        <v>3.2</v>
      </c>
      <c r="V182" s="6"/>
      <c r="W182" s="6"/>
      <c r="X182" s="6">
        <f t="shared" si="64"/>
        <v>3.2</v>
      </c>
      <c r="Y182" s="6"/>
      <c r="Z182" s="6"/>
      <c r="AA182" s="6">
        <f t="shared" si="65"/>
        <v>3.2</v>
      </c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0"/>
    </row>
    <row r="183" s="2" customFormat="1" customHeight="1" spans="1:38">
      <c r="A183" s="14"/>
      <c r="B183" s="25"/>
      <c r="C183" s="26"/>
      <c r="D183" s="26"/>
      <c r="E183" s="26"/>
      <c r="F183" s="27"/>
      <c r="G183" s="19">
        <v>1978</v>
      </c>
      <c r="H183" s="6"/>
      <c r="I183" s="50">
        <v>2.87</v>
      </c>
      <c r="J183" s="44" t="s">
        <v>30</v>
      </c>
      <c r="K183" s="6" t="s">
        <v>31</v>
      </c>
      <c r="L183" s="45" t="s">
        <v>25</v>
      </c>
      <c r="M183" s="6"/>
      <c r="N183" s="6"/>
      <c r="O183" s="6">
        <f t="shared" si="61"/>
        <v>2.87</v>
      </c>
      <c r="P183" s="6"/>
      <c r="Q183" s="6"/>
      <c r="R183" s="6">
        <f t="shared" si="62"/>
        <v>2.87</v>
      </c>
      <c r="S183" s="6"/>
      <c r="T183" s="6"/>
      <c r="U183" s="6">
        <f t="shared" si="63"/>
        <v>2.87</v>
      </c>
      <c r="V183" s="6"/>
      <c r="W183" s="6"/>
      <c r="X183" s="6">
        <f t="shared" si="64"/>
        <v>2.87</v>
      </c>
      <c r="Y183" s="6"/>
      <c r="Z183" s="6"/>
      <c r="AA183" s="6">
        <f t="shared" si="65"/>
        <v>2.87</v>
      </c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10"/>
    </row>
    <row r="184" s="2" customFormat="1" customHeight="1" spans="1:38">
      <c r="A184" s="12">
        <v>84</v>
      </c>
      <c r="B184" s="16" t="s">
        <v>350</v>
      </c>
      <c r="C184" s="17" t="s">
        <v>351</v>
      </c>
      <c r="D184" s="17" t="s">
        <v>352</v>
      </c>
      <c r="E184" s="17" t="s">
        <v>353</v>
      </c>
      <c r="F184" s="18">
        <f t="shared" ref="F184:F189" si="66">I184+I185</f>
        <v>5.08</v>
      </c>
      <c r="G184" s="19">
        <v>1988</v>
      </c>
      <c r="H184" s="6"/>
      <c r="I184" s="50">
        <f>3.55+1.28</f>
        <v>4.83</v>
      </c>
      <c r="J184" s="44" t="s">
        <v>30</v>
      </c>
      <c r="K184" s="6" t="s">
        <v>31</v>
      </c>
      <c r="L184" s="45" t="s">
        <v>25</v>
      </c>
      <c r="M184" s="6"/>
      <c r="N184" s="6"/>
      <c r="O184" s="6">
        <f t="shared" si="61"/>
        <v>4.83</v>
      </c>
      <c r="P184" s="6"/>
      <c r="Q184" s="6"/>
      <c r="R184" s="6">
        <f t="shared" si="62"/>
        <v>4.83</v>
      </c>
      <c r="S184" s="6"/>
      <c r="T184" s="6"/>
      <c r="U184" s="6">
        <f t="shared" si="63"/>
        <v>4.83</v>
      </c>
      <c r="V184" s="6"/>
      <c r="W184" s="6"/>
      <c r="X184" s="6">
        <f t="shared" si="64"/>
        <v>4.83</v>
      </c>
      <c r="Y184" s="6"/>
      <c r="Z184" s="6"/>
      <c r="AA184" s="6">
        <f t="shared" si="65"/>
        <v>4.83</v>
      </c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0"/>
    </row>
    <row r="185" s="2" customFormat="1" customHeight="1" spans="1:38">
      <c r="A185" s="14"/>
      <c r="B185" s="25"/>
      <c r="C185" s="26"/>
      <c r="D185" s="26"/>
      <c r="E185" s="26"/>
      <c r="F185" s="27"/>
      <c r="G185" s="19">
        <v>1988</v>
      </c>
      <c r="H185" s="6"/>
      <c r="I185" s="50">
        <v>0.25</v>
      </c>
      <c r="J185" s="44" t="s">
        <v>30</v>
      </c>
      <c r="K185" s="6" t="s">
        <v>31</v>
      </c>
      <c r="L185" s="45" t="s">
        <v>25</v>
      </c>
      <c r="M185" s="6"/>
      <c r="N185" s="6"/>
      <c r="O185" s="6">
        <f t="shared" si="61"/>
        <v>0.25</v>
      </c>
      <c r="P185" s="6"/>
      <c r="Q185" s="6"/>
      <c r="R185" s="6">
        <f t="shared" si="62"/>
        <v>0.25</v>
      </c>
      <c r="S185" s="6"/>
      <c r="T185" s="6"/>
      <c r="U185" s="6">
        <f t="shared" si="63"/>
        <v>0.25</v>
      </c>
      <c r="V185" s="6"/>
      <c r="W185" s="6"/>
      <c r="X185" s="6">
        <f t="shared" si="64"/>
        <v>0.25</v>
      </c>
      <c r="Y185" s="6"/>
      <c r="Z185" s="6"/>
      <c r="AA185" s="6">
        <f t="shared" si="65"/>
        <v>0.25</v>
      </c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0"/>
    </row>
    <row r="186" s="2" customFormat="1" customHeight="1" spans="1:38">
      <c r="A186" s="12">
        <v>85</v>
      </c>
      <c r="B186" s="16" t="s">
        <v>354</v>
      </c>
      <c r="C186" s="17" t="s">
        <v>351</v>
      </c>
      <c r="D186" s="17" t="s">
        <v>355</v>
      </c>
      <c r="E186" s="17" t="s">
        <v>356</v>
      </c>
      <c r="F186" s="18">
        <f t="shared" si="66"/>
        <v>42.07</v>
      </c>
      <c r="G186" s="19">
        <v>1988</v>
      </c>
      <c r="H186" s="6"/>
      <c r="I186" s="50">
        <v>11.83</v>
      </c>
      <c r="J186" s="44" t="s">
        <v>30</v>
      </c>
      <c r="K186" s="6" t="s">
        <v>31</v>
      </c>
      <c r="L186" s="45" t="s">
        <v>24</v>
      </c>
      <c r="M186" s="6"/>
      <c r="N186" s="50">
        <v>11.83</v>
      </c>
      <c r="O186" s="6"/>
      <c r="P186" s="6"/>
      <c r="Q186" s="50">
        <v>11.83</v>
      </c>
      <c r="R186" s="6"/>
      <c r="S186" s="6"/>
      <c r="T186" s="50">
        <v>11.83</v>
      </c>
      <c r="U186" s="6"/>
      <c r="V186" s="6"/>
      <c r="W186" s="50">
        <v>11.83</v>
      </c>
      <c r="X186" s="6"/>
      <c r="Y186" s="6"/>
      <c r="Z186" s="50">
        <v>11.83</v>
      </c>
      <c r="AA186" s="6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10"/>
    </row>
    <row r="187" s="2" customFormat="1" customHeight="1" spans="1:38">
      <c r="A187" s="14"/>
      <c r="B187" s="25"/>
      <c r="C187" s="26"/>
      <c r="D187" s="26"/>
      <c r="E187" s="26"/>
      <c r="F187" s="27"/>
      <c r="G187" s="19">
        <v>1988</v>
      </c>
      <c r="H187" s="6"/>
      <c r="I187" s="50">
        <v>30.24</v>
      </c>
      <c r="J187" s="44" t="s">
        <v>41</v>
      </c>
      <c r="K187" s="6" t="s">
        <v>31</v>
      </c>
      <c r="L187" s="45" t="s">
        <v>25</v>
      </c>
      <c r="M187" s="6"/>
      <c r="N187" s="6"/>
      <c r="O187" s="6">
        <f t="shared" ref="O187:O195" si="67">I187</f>
        <v>30.24</v>
      </c>
      <c r="P187" s="6"/>
      <c r="Q187" s="6"/>
      <c r="R187" s="6">
        <f t="shared" ref="R187:R195" si="68">I187</f>
        <v>30.24</v>
      </c>
      <c r="S187" s="6"/>
      <c r="T187" s="6"/>
      <c r="U187" s="6">
        <f t="shared" ref="U187:U195" si="69">I187</f>
        <v>30.24</v>
      </c>
      <c r="V187" s="6"/>
      <c r="W187" s="6"/>
      <c r="X187" s="6">
        <f t="shared" ref="X187:X195" si="70">I187</f>
        <v>30.24</v>
      </c>
      <c r="Y187" s="6"/>
      <c r="Z187" s="6"/>
      <c r="AA187" s="6">
        <f t="shared" ref="AA187:AA195" si="71">I187</f>
        <v>30.24</v>
      </c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10"/>
    </row>
    <row r="188" s="2" customFormat="1" customHeight="1" spans="1:38">
      <c r="A188" s="5">
        <v>86</v>
      </c>
      <c r="B188" s="30" t="s">
        <v>357</v>
      </c>
      <c r="C188" s="19" t="s">
        <v>321</v>
      </c>
      <c r="D188" s="19" t="s">
        <v>358</v>
      </c>
      <c r="E188" s="19" t="s">
        <v>359</v>
      </c>
      <c r="F188" s="29">
        <v>31.41</v>
      </c>
      <c r="G188" s="19">
        <v>1992</v>
      </c>
      <c r="H188" s="6"/>
      <c r="I188" s="29">
        <v>31.41</v>
      </c>
      <c r="J188" s="44" t="s">
        <v>30</v>
      </c>
      <c r="K188" s="6" t="s">
        <v>31</v>
      </c>
      <c r="L188" s="45" t="s">
        <v>24</v>
      </c>
      <c r="M188" s="6"/>
      <c r="N188" s="29">
        <v>31.41</v>
      </c>
      <c r="O188" s="6"/>
      <c r="P188" s="6"/>
      <c r="Q188" s="29">
        <v>31.41</v>
      </c>
      <c r="R188" s="6"/>
      <c r="S188" s="6"/>
      <c r="T188" s="29">
        <v>31.41</v>
      </c>
      <c r="U188" s="6"/>
      <c r="V188" s="6"/>
      <c r="W188" s="29">
        <v>31.41</v>
      </c>
      <c r="X188" s="6"/>
      <c r="Y188" s="6"/>
      <c r="Z188" s="29">
        <v>31.41</v>
      </c>
      <c r="AA188" s="6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0"/>
    </row>
    <row r="189" s="2" customFormat="1" customHeight="1" spans="1:38">
      <c r="A189" s="12">
        <v>87</v>
      </c>
      <c r="B189" s="16" t="s">
        <v>360</v>
      </c>
      <c r="C189" s="17" t="s">
        <v>361</v>
      </c>
      <c r="D189" s="17" t="s">
        <v>362</v>
      </c>
      <c r="E189" s="17" t="s">
        <v>363</v>
      </c>
      <c r="F189" s="18">
        <f t="shared" si="66"/>
        <v>39.93</v>
      </c>
      <c r="G189" s="19">
        <v>1989</v>
      </c>
      <c r="H189" s="6"/>
      <c r="I189" s="33">
        <v>28.02</v>
      </c>
      <c r="J189" s="44" t="s">
        <v>41</v>
      </c>
      <c r="K189" s="6" t="s">
        <v>31</v>
      </c>
      <c r="L189" s="45" t="s">
        <v>25</v>
      </c>
      <c r="M189" s="6"/>
      <c r="N189" s="6"/>
      <c r="O189" s="6">
        <f t="shared" si="67"/>
        <v>28.02</v>
      </c>
      <c r="P189" s="6"/>
      <c r="Q189" s="6"/>
      <c r="R189" s="6">
        <f t="shared" si="68"/>
        <v>28.02</v>
      </c>
      <c r="S189" s="6"/>
      <c r="T189" s="6"/>
      <c r="U189" s="6">
        <f t="shared" si="69"/>
        <v>28.02</v>
      </c>
      <c r="V189" s="6"/>
      <c r="W189" s="6"/>
      <c r="X189" s="6">
        <f t="shared" si="70"/>
        <v>28.02</v>
      </c>
      <c r="Y189" s="6"/>
      <c r="Z189" s="6"/>
      <c r="AA189" s="6">
        <f t="shared" si="71"/>
        <v>28.02</v>
      </c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10"/>
    </row>
    <row r="190" s="2" customFormat="1" customHeight="1" spans="1:38">
      <c r="A190" s="14"/>
      <c r="B190" s="25"/>
      <c r="C190" s="26"/>
      <c r="D190" s="26"/>
      <c r="E190" s="26"/>
      <c r="F190" s="27"/>
      <c r="G190" s="19">
        <v>1989</v>
      </c>
      <c r="H190" s="6"/>
      <c r="I190" s="33">
        <v>11.91</v>
      </c>
      <c r="J190" s="44" t="s">
        <v>41</v>
      </c>
      <c r="K190" s="6" t="s">
        <v>31</v>
      </c>
      <c r="L190" s="45" t="s">
        <v>25</v>
      </c>
      <c r="M190" s="6"/>
      <c r="N190" s="6"/>
      <c r="O190" s="6">
        <f t="shared" si="67"/>
        <v>11.91</v>
      </c>
      <c r="P190" s="6"/>
      <c r="Q190" s="6"/>
      <c r="R190" s="6">
        <f t="shared" si="68"/>
        <v>11.91</v>
      </c>
      <c r="S190" s="6"/>
      <c r="T190" s="6"/>
      <c r="U190" s="6">
        <f t="shared" si="69"/>
        <v>11.91</v>
      </c>
      <c r="V190" s="6"/>
      <c r="W190" s="6"/>
      <c r="X190" s="6">
        <f t="shared" si="70"/>
        <v>11.91</v>
      </c>
      <c r="Y190" s="6"/>
      <c r="Z190" s="6"/>
      <c r="AA190" s="6">
        <f t="shared" si="71"/>
        <v>11.91</v>
      </c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10"/>
    </row>
    <row r="191" s="2" customFormat="1" customHeight="1" spans="1:38">
      <c r="A191" s="5">
        <v>88</v>
      </c>
      <c r="B191" s="30" t="s">
        <v>364</v>
      </c>
      <c r="C191" s="19" t="s">
        <v>365</v>
      </c>
      <c r="D191" s="19" t="s">
        <v>366</v>
      </c>
      <c r="E191" s="19" t="s">
        <v>367</v>
      </c>
      <c r="F191" s="50">
        <v>1.6</v>
      </c>
      <c r="G191" s="19">
        <v>1978</v>
      </c>
      <c r="H191" s="6"/>
      <c r="I191" s="50">
        <v>1.6</v>
      </c>
      <c r="J191" s="44" t="s">
        <v>30</v>
      </c>
      <c r="K191" s="6" t="s">
        <v>31</v>
      </c>
      <c r="L191" s="45" t="s">
        <v>25</v>
      </c>
      <c r="M191" s="6"/>
      <c r="N191" s="6"/>
      <c r="O191" s="6">
        <f t="shared" si="67"/>
        <v>1.6</v>
      </c>
      <c r="P191" s="6"/>
      <c r="Q191" s="6"/>
      <c r="R191" s="6">
        <f t="shared" si="68"/>
        <v>1.6</v>
      </c>
      <c r="S191" s="6"/>
      <c r="T191" s="6"/>
      <c r="U191" s="6">
        <f t="shared" si="69"/>
        <v>1.6</v>
      </c>
      <c r="V191" s="6"/>
      <c r="W191" s="6"/>
      <c r="X191" s="6">
        <f t="shared" si="70"/>
        <v>1.6</v>
      </c>
      <c r="Y191" s="6"/>
      <c r="Z191" s="6"/>
      <c r="AA191" s="6">
        <f t="shared" si="71"/>
        <v>1.6</v>
      </c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10"/>
    </row>
    <row r="192" s="2" customFormat="1" customHeight="1" spans="1:38">
      <c r="A192" s="5">
        <v>89</v>
      </c>
      <c r="B192" s="30" t="s">
        <v>368</v>
      </c>
      <c r="C192" s="19" t="s">
        <v>369</v>
      </c>
      <c r="D192" s="19" t="s">
        <v>370</v>
      </c>
      <c r="E192" s="19" t="s">
        <v>371</v>
      </c>
      <c r="F192" s="28">
        <v>2.69</v>
      </c>
      <c r="G192" s="19">
        <v>1987</v>
      </c>
      <c r="H192" s="6"/>
      <c r="I192" s="28">
        <v>2.69</v>
      </c>
      <c r="J192" s="44" t="s">
        <v>30</v>
      </c>
      <c r="K192" s="6" t="s">
        <v>31</v>
      </c>
      <c r="L192" s="45" t="s">
        <v>25</v>
      </c>
      <c r="M192" s="6"/>
      <c r="N192" s="6"/>
      <c r="O192" s="6">
        <f t="shared" si="67"/>
        <v>2.69</v>
      </c>
      <c r="P192" s="6"/>
      <c r="Q192" s="6"/>
      <c r="R192" s="6">
        <f t="shared" si="68"/>
        <v>2.69</v>
      </c>
      <c r="S192" s="6"/>
      <c r="T192" s="6"/>
      <c r="U192" s="6">
        <f t="shared" si="69"/>
        <v>2.69</v>
      </c>
      <c r="V192" s="6"/>
      <c r="W192" s="6"/>
      <c r="X192" s="6">
        <f t="shared" si="70"/>
        <v>2.69</v>
      </c>
      <c r="Y192" s="6"/>
      <c r="Z192" s="6"/>
      <c r="AA192" s="6">
        <f t="shared" si="71"/>
        <v>2.69</v>
      </c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10"/>
    </row>
    <row r="193" s="2" customFormat="1" customHeight="1" spans="1:38">
      <c r="A193" s="12">
        <v>90</v>
      </c>
      <c r="B193" s="16" t="s">
        <v>372</v>
      </c>
      <c r="C193" s="17" t="s">
        <v>373</v>
      </c>
      <c r="D193" s="17" t="s">
        <v>374</v>
      </c>
      <c r="E193" s="17" t="s">
        <v>375</v>
      </c>
      <c r="F193" s="18">
        <f>I193+I194</f>
        <v>7.66</v>
      </c>
      <c r="G193" s="19">
        <v>2003</v>
      </c>
      <c r="H193" s="6"/>
      <c r="I193" s="6">
        <v>2.35</v>
      </c>
      <c r="J193" s="44" t="s">
        <v>30</v>
      </c>
      <c r="K193" s="6" t="s">
        <v>31</v>
      </c>
      <c r="L193" s="45" t="s">
        <v>25</v>
      </c>
      <c r="M193" s="6"/>
      <c r="N193" s="6"/>
      <c r="O193" s="6">
        <f t="shared" si="67"/>
        <v>2.35</v>
      </c>
      <c r="P193" s="6"/>
      <c r="Q193" s="6"/>
      <c r="R193" s="6">
        <f t="shared" si="68"/>
        <v>2.35</v>
      </c>
      <c r="S193" s="6"/>
      <c r="T193" s="6"/>
      <c r="U193" s="6">
        <f t="shared" si="69"/>
        <v>2.35</v>
      </c>
      <c r="V193" s="6"/>
      <c r="W193" s="6"/>
      <c r="X193" s="6">
        <f t="shared" si="70"/>
        <v>2.35</v>
      </c>
      <c r="Y193" s="6"/>
      <c r="Z193" s="6"/>
      <c r="AA193" s="6">
        <f t="shared" si="71"/>
        <v>2.35</v>
      </c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10"/>
    </row>
    <row r="194" s="2" customFormat="1" customHeight="1" spans="1:38">
      <c r="A194" s="14"/>
      <c r="B194" s="25"/>
      <c r="C194" s="26"/>
      <c r="D194" s="26"/>
      <c r="E194" s="26"/>
      <c r="F194" s="27"/>
      <c r="G194" s="19">
        <v>1982</v>
      </c>
      <c r="H194" s="6"/>
      <c r="I194" s="6">
        <v>5.31</v>
      </c>
      <c r="J194" s="44" t="s">
        <v>30</v>
      </c>
      <c r="K194" s="6" t="s">
        <v>31</v>
      </c>
      <c r="L194" s="45" t="s">
        <v>25</v>
      </c>
      <c r="M194" s="6"/>
      <c r="N194" s="6"/>
      <c r="O194" s="6">
        <f t="shared" si="67"/>
        <v>5.31</v>
      </c>
      <c r="P194" s="6"/>
      <c r="Q194" s="6"/>
      <c r="R194" s="6">
        <f t="shared" si="68"/>
        <v>5.31</v>
      </c>
      <c r="S194" s="6"/>
      <c r="T194" s="6"/>
      <c r="U194" s="6">
        <f t="shared" si="69"/>
        <v>5.31</v>
      </c>
      <c r="V194" s="6"/>
      <c r="W194" s="6"/>
      <c r="X194" s="6">
        <f t="shared" si="70"/>
        <v>5.31</v>
      </c>
      <c r="Y194" s="6"/>
      <c r="Z194" s="6"/>
      <c r="AA194" s="6">
        <f t="shared" si="71"/>
        <v>5.31</v>
      </c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10"/>
    </row>
    <row r="195" s="2" customFormat="1" customHeight="1" spans="1:38">
      <c r="A195" s="5">
        <v>91</v>
      </c>
      <c r="B195" s="30" t="s">
        <v>376</v>
      </c>
      <c r="C195" s="19" t="s">
        <v>377</v>
      </c>
      <c r="D195" s="19" t="s">
        <v>378</v>
      </c>
      <c r="E195" s="19" t="s">
        <v>379</v>
      </c>
      <c r="F195" s="28">
        <v>4.29</v>
      </c>
      <c r="G195" s="19">
        <v>1993</v>
      </c>
      <c r="H195" s="6"/>
      <c r="I195" s="28">
        <v>4.29</v>
      </c>
      <c r="J195" s="44" t="s">
        <v>30</v>
      </c>
      <c r="K195" s="6" t="s">
        <v>31</v>
      </c>
      <c r="L195" s="45" t="s">
        <v>25</v>
      </c>
      <c r="M195" s="6"/>
      <c r="N195" s="6"/>
      <c r="O195" s="6">
        <f t="shared" si="67"/>
        <v>4.29</v>
      </c>
      <c r="P195" s="6"/>
      <c r="Q195" s="6"/>
      <c r="R195" s="6">
        <f t="shared" si="68"/>
        <v>4.29</v>
      </c>
      <c r="S195" s="6"/>
      <c r="T195" s="6"/>
      <c r="U195" s="6">
        <f t="shared" si="69"/>
        <v>4.29</v>
      </c>
      <c r="V195" s="6"/>
      <c r="W195" s="6"/>
      <c r="X195" s="6">
        <f t="shared" si="70"/>
        <v>4.29</v>
      </c>
      <c r="Y195" s="6"/>
      <c r="Z195" s="6"/>
      <c r="AA195" s="6">
        <f t="shared" si="71"/>
        <v>4.29</v>
      </c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10"/>
    </row>
    <row r="196" s="2" customFormat="1" customHeight="1" spans="1:38">
      <c r="A196" s="12">
        <v>92</v>
      </c>
      <c r="B196" s="16" t="s">
        <v>380</v>
      </c>
      <c r="C196" s="17" t="s">
        <v>381</v>
      </c>
      <c r="D196" s="17" t="s">
        <v>382</v>
      </c>
      <c r="E196" s="55" t="s">
        <v>383</v>
      </c>
      <c r="F196" s="18">
        <f>H196+I197+I198</f>
        <v>66.75</v>
      </c>
      <c r="G196" s="19">
        <v>2002</v>
      </c>
      <c r="H196" s="50">
        <v>48.27</v>
      </c>
      <c r="I196" s="6"/>
      <c r="J196" s="44" t="s">
        <v>30</v>
      </c>
      <c r="K196" s="6" t="s">
        <v>31</v>
      </c>
      <c r="L196" s="45" t="s">
        <v>23</v>
      </c>
      <c r="M196" s="6">
        <f>H196</f>
        <v>48.27</v>
      </c>
      <c r="N196" s="6"/>
      <c r="O196" s="6"/>
      <c r="P196" s="6">
        <f>M196</f>
        <v>48.27</v>
      </c>
      <c r="Q196" s="6"/>
      <c r="R196" s="6"/>
      <c r="S196" s="6">
        <f>H196</f>
        <v>48.27</v>
      </c>
      <c r="T196" s="6"/>
      <c r="U196" s="6"/>
      <c r="V196" s="6">
        <f>H196</f>
        <v>48.27</v>
      </c>
      <c r="W196" s="6"/>
      <c r="X196" s="6"/>
      <c r="Y196" s="6">
        <f>H196</f>
        <v>48.27</v>
      </c>
      <c r="Z196" s="6"/>
      <c r="AA196" s="6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0"/>
    </row>
    <row r="197" s="2" customFormat="1" customHeight="1" spans="1:38">
      <c r="A197" s="34"/>
      <c r="B197" s="21"/>
      <c r="C197" s="22"/>
      <c r="D197" s="22"/>
      <c r="E197" s="60"/>
      <c r="F197" s="23"/>
      <c r="G197" s="19">
        <v>2004</v>
      </c>
      <c r="H197" s="6"/>
      <c r="I197" s="29">
        <v>6.43</v>
      </c>
      <c r="J197" s="47" t="s">
        <v>41</v>
      </c>
      <c r="K197" s="6" t="s">
        <v>31</v>
      </c>
      <c r="L197" s="45" t="s">
        <v>25</v>
      </c>
      <c r="M197" s="6"/>
      <c r="N197" s="6"/>
      <c r="O197" s="6">
        <f t="shared" ref="O197:O200" si="72">I197</f>
        <v>6.43</v>
      </c>
      <c r="P197" s="6"/>
      <c r="Q197" s="6"/>
      <c r="R197" s="6">
        <f t="shared" ref="R197:R200" si="73">I197</f>
        <v>6.43</v>
      </c>
      <c r="S197" s="6"/>
      <c r="T197" s="6"/>
      <c r="U197" s="6">
        <f t="shared" ref="U197:U200" si="74">I197</f>
        <v>6.43</v>
      </c>
      <c r="V197" s="6"/>
      <c r="W197" s="6"/>
      <c r="X197" s="6">
        <f t="shared" ref="X197:X200" si="75">I197</f>
        <v>6.43</v>
      </c>
      <c r="Y197" s="6"/>
      <c r="Z197" s="6"/>
      <c r="AA197" s="6">
        <f t="shared" ref="AA197:AA200" si="76">I197</f>
        <v>6.43</v>
      </c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0"/>
    </row>
    <row r="198" s="2" customFormat="1" customHeight="1" spans="1:38">
      <c r="A198" s="14"/>
      <c r="B198" s="25"/>
      <c r="C198" s="26"/>
      <c r="D198" s="26"/>
      <c r="E198" s="56"/>
      <c r="F198" s="27"/>
      <c r="G198" s="19">
        <v>2004</v>
      </c>
      <c r="H198" s="6"/>
      <c r="I198" s="29">
        <v>12.05</v>
      </c>
      <c r="J198" s="47" t="s">
        <v>32</v>
      </c>
      <c r="K198" s="6" t="s">
        <v>31</v>
      </c>
      <c r="L198" s="45" t="s">
        <v>25</v>
      </c>
      <c r="M198" s="6"/>
      <c r="N198" s="6"/>
      <c r="O198" s="6">
        <f t="shared" si="72"/>
        <v>12.05</v>
      </c>
      <c r="P198" s="6"/>
      <c r="Q198" s="6"/>
      <c r="R198" s="6">
        <f t="shared" si="73"/>
        <v>12.05</v>
      </c>
      <c r="S198" s="6"/>
      <c r="T198" s="6"/>
      <c r="U198" s="6">
        <f t="shared" si="74"/>
        <v>12.05</v>
      </c>
      <c r="V198" s="6"/>
      <c r="W198" s="6"/>
      <c r="X198" s="6">
        <f t="shared" si="75"/>
        <v>12.05</v>
      </c>
      <c r="Y198" s="6"/>
      <c r="Z198" s="6"/>
      <c r="AA198" s="6">
        <f t="shared" si="76"/>
        <v>12.05</v>
      </c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10"/>
    </row>
    <row r="199" s="2" customFormat="1" customHeight="1" spans="1:38">
      <c r="A199" s="12">
        <v>93</v>
      </c>
      <c r="B199" s="16" t="s">
        <v>384</v>
      </c>
      <c r="C199" s="17" t="s">
        <v>381</v>
      </c>
      <c r="D199" s="17" t="s">
        <v>385</v>
      </c>
      <c r="E199" s="17" t="s">
        <v>386</v>
      </c>
      <c r="F199" s="18">
        <f>H199+I200</f>
        <v>48.27</v>
      </c>
      <c r="G199" s="19">
        <v>2002</v>
      </c>
      <c r="H199" s="50">
        <v>30.67</v>
      </c>
      <c r="I199" s="6"/>
      <c r="J199" s="44" t="s">
        <v>30</v>
      </c>
      <c r="K199" s="6" t="s">
        <v>31</v>
      </c>
      <c r="L199" s="45" t="s">
        <v>23</v>
      </c>
      <c r="M199" s="6">
        <f>H199</f>
        <v>30.67</v>
      </c>
      <c r="N199" s="6"/>
      <c r="O199" s="6"/>
      <c r="P199" s="6">
        <f>M199</f>
        <v>30.67</v>
      </c>
      <c r="Q199" s="6"/>
      <c r="R199" s="6"/>
      <c r="S199" s="6">
        <f>H199</f>
        <v>30.67</v>
      </c>
      <c r="T199" s="6"/>
      <c r="U199" s="6"/>
      <c r="V199" s="6">
        <f>H199</f>
        <v>30.67</v>
      </c>
      <c r="W199" s="6"/>
      <c r="X199" s="6"/>
      <c r="Y199" s="6">
        <f>H199</f>
        <v>30.67</v>
      </c>
      <c r="Z199" s="6"/>
      <c r="AA199" s="6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10"/>
    </row>
    <row r="200" s="2" customFormat="1" customHeight="1" spans="1:38">
      <c r="A200" s="14"/>
      <c r="B200" s="25"/>
      <c r="C200" s="26"/>
      <c r="D200" s="26"/>
      <c r="E200" s="26"/>
      <c r="F200" s="27"/>
      <c r="G200" s="19">
        <v>2002</v>
      </c>
      <c r="H200" s="6"/>
      <c r="I200" s="29">
        <v>17.6</v>
      </c>
      <c r="J200" s="47" t="s">
        <v>41</v>
      </c>
      <c r="K200" s="6" t="s">
        <v>31</v>
      </c>
      <c r="L200" s="45" t="s">
        <v>25</v>
      </c>
      <c r="M200" s="6"/>
      <c r="N200" s="6"/>
      <c r="O200" s="6">
        <f t="shared" si="72"/>
        <v>17.6</v>
      </c>
      <c r="P200" s="6"/>
      <c r="Q200" s="6"/>
      <c r="R200" s="6">
        <f t="shared" si="73"/>
        <v>17.6</v>
      </c>
      <c r="S200" s="6"/>
      <c r="T200" s="6"/>
      <c r="U200" s="6">
        <f t="shared" si="74"/>
        <v>17.6</v>
      </c>
      <c r="V200" s="6"/>
      <c r="W200" s="6"/>
      <c r="X200" s="6">
        <f t="shared" si="75"/>
        <v>17.6</v>
      </c>
      <c r="Y200" s="6"/>
      <c r="Z200" s="6"/>
      <c r="AA200" s="6">
        <f t="shared" si="76"/>
        <v>17.6</v>
      </c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10"/>
    </row>
    <row r="201" s="2" customFormat="1" customHeight="1" spans="1:38">
      <c r="A201" s="5">
        <v>94</v>
      </c>
      <c r="B201" s="30" t="s">
        <v>387</v>
      </c>
      <c r="C201" s="19" t="s">
        <v>388</v>
      </c>
      <c r="D201" s="19" t="s">
        <v>389</v>
      </c>
      <c r="E201" s="19" t="s">
        <v>390</v>
      </c>
      <c r="F201" s="28">
        <v>44.43</v>
      </c>
      <c r="G201" s="19">
        <v>2010</v>
      </c>
      <c r="H201" s="28"/>
      <c r="I201" s="28">
        <v>44.43</v>
      </c>
      <c r="J201" s="44" t="s">
        <v>30</v>
      </c>
      <c r="K201" s="6" t="s">
        <v>31</v>
      </c>
      <c r="L201" s="45" t="s">
        <v>24</v>
      </c>
      <c r="M201" s="6"/>
      <c r="N201" s="28">
        <v>44.43</v>
      </c>
      <c r="O201" s="6"/>
      <c r="P201" s="6"/>
      <c r="Q201" s="28">
        <v>44.43</v>
      </c>
      <c r="R201" s="6"/>
      <c r="S201" s="6"/>
      <c r="T201" s="28">
        <v>44.43</v>
      </c>
      <c r="U201" s="6"/>
      <c r="V201" s="6"/>
      <c r="W201" s="28">
        <v>44.43</v>
      </c>
      <c r="X201" s="6"/>
      <c r="Y201" s="6"/>
      <c r="Z201" s="28">
        <v>44.43</v>
      </c>
      <c r="AA201" s="6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10"/>
    </row>
    <row r="202" s="2" customFormat="1" customHeight="1" spans="1:38">
      <c r="A202" s="5">
        <v>95</v>
      </c>
      <c r="B202" s="30" t="s">
        <v>391</v>
      </c>
      <c r="C202" s="19" t="s">
        <v>392</v>
      </c>
      <c r="D202" s="19" t="s">
        <v>393</v>
      </c>
      <c r="E202" s="19" t="s">
        <v>394</v>
      </c>
      <c r="F202" s="28">
        <v>3.55</v>
      </c>
      <c r="G202" s="19">
        <v>1985</v>
      </c>
      <c r="H202" s="6"/>
      <c r="I202" s="28">
        <v>3.55</v>
      </c>
      <c r="J202" s="44" t="s">
        <v>30</v>
      </c>
      <c r="K202" s="6" t="s">
        <v>31</v>
      </c>
      <c r="L202" s="45" t="s">
        <v>25</v>
      </c>
      <c r="M202" s="6"/>
      <c r="N202" s="6"/>
      <c r="O202" s="6">
        <f t="shared" ref="O202:O205" si="77">I202</f>
        <v>3.55</v>
      </c>
      <c r="P202" s="6"/>
      <c r="Q202" s="6"/>
      <c r="R202" s="6">
        <f t="shared" ref="R202:R205" si="78">I202</f>
        <v>3.55</v>
      </c>
      <c r="S202" s="6"/>
      <c r="T202" s="6"/>
      <c r="U202" s="6">
        <f t="shared" ref="U202:U205" si="79">I202</f>
        <v>3.55</v>
      </c>
      <c r="V202" s="6"/>
      <c r="W202" s="6"/>
      <c r="X202" s="6">
        <f t="shared" ref="X202:X205" si="80">I202</f>
        <v>3.55</v>
      </c>
      <c r="Y202" s="6"/>
      <c r="Z202" s="6"/>
      <c r="AA202" s="6">
        <f t="shared" ref="AA202:AA205" si="81">I202</f>
        <v>3.55</v>
      </c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10"/>
    </row>
    <row r="203" s="2" customFormat="1" customHeight="1" spans="1:38">
      <c r="A203" s="5">
        <v>96</v>
      </c>
      <c r="B203" s="30" t="s">
        <v>395</v>
      </c>
      <c r="C203" s="30" t="s">
        <v>396</v>
      </c>
      <c r="D203" s="30" t="s">
        <v>397</v>
      </c>
      <c r="E203" s="30" t="s">
        <v>398</v>
      </c>
      <c r="F203" s="29">
        <f>3.01+2.3</f>
        <v>5.31</v>
      </c>
      <c r="G203" s="19">
        <v>1982</v>
      </c>
      <c r="H203" s="6"/>
      <c r="I203" s="29">
        <f>3.01+2.3</f>
        <v>5.31</v>
      </c>
      <c r="J203" s="44" t="s">
        <v>30</v>
      </c>
      <c r="K203" s="6" t="s">
        <v>31</v>
      </c>
      <c r="L203" s="45" t="s">
        <v>25</v>
      </c>
      <c r="M203" s="6"/>
      <c r="N203" s="6"/>
      <c r="O203" s="6">
        <f t="shared" si="77"/>
        <v>5.31</v>
      </c>
      <c r="P203" s="6"/>
      <c r="Q203" s="6"/>
      <c r="R203" s="6">
        <f t="shared" si="78"/>
        <v>5.31</v>
      </c>
      <c r="S203" s="6"/>
      <c r="T203" s="6"/>
      <c r="U203" s="6">
        <f t="shared" si="79"/>
        <v>5.31</v>
      </c>
      <c r="V203" s="6"/>
      <c r="W203" s="6"/>
      <c r="X203" s="6">
        <f t="shared" si="80"/>
        <v>5.31</v>
      </c>
      <c r="Y203" s="6"/>
      <c r="Z203" s="6"/>
      <c r="AA203" s="6">
        <f t="shared" si="81"/>
        <v>5.31</v>
      </c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10"/>
    </row>
    <row r="204" s="2" customFormat="1" customHeight="1" spans="1:38">
      <c r="A204" s="12">
        <v>97</v>
      </c>
      <c r="B204" s="16" t="s">
        <v>399</v>
      </c>
      <c r="C204" s="17" t="s">
        <v>400</v>
      </c>
      <c r="D204" s="17" t="s">
        <v>401</v>
      </c>
      <c r="E204" s="17" t="s">
        <v>402</v>
      </c>
      <c r="F204" s="18">
        <f>I204+I205</f>
        <v>62.98</v>
      </c>
      <c r="G204" s="44" t="s">
        <v>403</v>
      </c>
      <c r="H204" s="6"/>
      <c r="I204" s="29">
        <v>12.23</v>
      </c>
      <c r="J204" s="44" t="s">
        <v>41</v>
      </c>
      <c r="K204" s="6" t="s">
        <v>31</v>
      </c>
      <c r="L204" s="45" t="s">
        <v>25</v>
      </c>
      <c r="M204" s="6"/>
      <c r="N204" s="6"/>
      <c r="O204" s="6">
        <f t="shared" si="77"/>
        <v>12.23</v>
      </c>
      <c r="P204" s="6"/>
      <c r="Q204" s="6"/>
      <c r="R204" s="6">
        <f t="shared" si="78"/>
        <v>12.23</v>
      </c>
      <c r="S204" s="6"/>
      <c r="T204" s="6"/>
      <c r="U204" s="6">
        <f t="shared" si="79"/>
        <v>12.23</v>
      </c>
      <c r="V204" s="6"/>
      <c r="W204" s="6"/>
      <c r="X204" s="6">
        <f t="shared" si="80"/>
        <v>12.23</v>
      </c>
      <c r="Y204" s="6"/>
      <c r="Z204" s="6"/>
      <c r="AA204" s="6">
        <f t="shared" si="81"/>
        <v>12.23</v>
      </c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10"/>
    </row>
    <row r="205" s="2" customFormat="1" customHeight="1" spans="1:38">
      <c r="A205" s="14"/>
      <c r="B205" s="25"/>
      <c r="C205" s="26"/>
      <c r="D205" s="26"/>
      <c r="E205" s="26"/>
      <c r="F205" s="27"/>
      <c r="G205" s="44" t="s">
        <v>403</v>
      </c>
      <c r="H205" s="6"/>
      <c r="I205" s="29">
        <v>50.75</v>
      </c>
      <c r="J205" s="44" t="s">
        <v>32</v>
      </c>
      <c r="K205" s="6" t="s">
        <v>31</v>
      </c>
      <c r="L205" s="45" t="s">
        <v>25</v>
      </c>
      <c r="M205" s="6"/>
      <c r="N205" s="6"/>
      <c r="O205" s="6">
        <f t="shared" si="77"/>
        <v>50.75</v>
      </c>
      <c r="P205" s="6"/>
      <c r="Q205" s="6"/>
      <c r="R205" s="6">
        <f t="shared" si="78"/>
        <v>50.75</v>
      </c>
      <c r="S205" s="6"/>
      <c r="T205" s="6"/>
      <c r="U205" s="6">
        <f t="shared" si="79"/>
        <v>50.75</v>
      </c>
      <c r="V205" s="6"/>
      <c r="W205" s="6"/>
      <c r="X205" s="6">
        <f t="shared" si="80"/>
        <v>50.75</v>
      </c>
      <c r="Y205" s="6"/>
      <c r="Z205" s="6"/>
      <c r="AA205" s="6">
        <f t="shared" si="81"/>
        <v>50.75</v>
      </c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0"/>
    </row>
    <row r="206" s="2" customFormat="1" customHeight="1" spans="1:38">
      <c r="A206" s="12">
        <v>98</v>
      </c>
      <c r="B206" s="16" t="s">
        <v>404</v>
      </c>
      <c r="C206" s="17" t="s">
        <v>405</v>
      </c>
      <c r="D206" s="17" t="s">
        <v>406</v>
      </c>
      <c r="E206" s="17" t="s">
        <v>407</v>
      </c>
      <c r="F206" s="18">
        <f>H206+I207</f>
        <v>19.01</v>
      </c>
      <c r="G206" s="19">
        <v>1965</v>
      </c>
      <c r="H206" s="33">
        <v>17.93</v>
      </c>
      <c r="I206" s="6"/>
      <c r="J206" s="44" t="s">
        <v>30</v>
      </c>
      <c r="K206" s="6" t="s">
        <v>31</v>
      </c>
      <c r="L206" s="19" t="s">
        <v>23</v>
      </c>
      <c r="M206" s="6">
        <f>H206</f>
        <v>17.93</v>
      </c>
      <c r="N206" s="6"/>
      <c r="O206" s="6"/>
      <c r="P206" s="6">
        <f>M206</f>
        <v>17.93</v>
      </c>
      <c r="Q206" s="6"/>
      <c r="R206" s="6"/>
      <c r="S206" s="6">
        <f>H206</f>
        <v>17.93</v>
      </c>
      <c r="T206" s="6"/>
      <c r="U206" s="6"/>
      <c r="V206" s="6">
        <f>H206</f>
        <v>17.93</v>
      </c>
      <c r="W206" s="6"/>
      <c r="X206" s="6"/>
      <c r="Y206" s="6">
        <f>H206</f>
        <v>17.93</v>
      </c>
      <c r="Z206" s="6"/>
      <c r="AA206" s="6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0"/>
    </row>
    <row r="207" s="2" customFormat="1" customHeight="1" spans="1:38">
      <c r="A207" s="14"/>
      <c r="B207" s="25"/>
      <c r="C207" s="26"/>
      <c r="D207" s="26"/>
      <c r="E207" s="26"/>
      <c r="F207" s="27"/>
      <c r="G207" s="19">
        <v>1965</v>
      </c>
      <c r="H207" s="6"/>
      <c r="I207" s="33">
        <v>1.08</v>
      </c>
      <c r="J207" s="44" t="s">
        <v>30</v>
      </c>
      <c r="K207" s="6" t="s">
        <v>31</v>
      </c>
      <c r="L207" s="19" t="s">
        <v>25</v>
      </c>
      <c r="M207" s="6"/>
      <c r="N207" s="6"/>
      <c r="O207" s="6">
        <f t="shared" ref="O207:O215" si="82">I207</f>
        <v>1.08</v>
      </c>
      <c r="P207" s="6"/>
      <c r="Q207" s="6"/>
      <c r="R207" s="6">
        <f t="shared" ref="R207:R215" si="83">I207</f>
        <v>1.08</v>
      </c>
      <c r="S207" s="6"/>
      <c r="T207" s="6"/>
      <c r="U207" s="6">
        <f t="shared" ref="U207:U215" si="84">I207</f>
        <v>1.08</v>
      </c>
      <c r="V207" s="6"/>
      <c r="W207" s="6"/>
      <c r="X207" s="6">
        <f t="shared" ref="X207:X215" si="85">I207</f>
        <v>1.08</v>
      </c>
      <c r="Y207" s="6"/>
      <c r="Z207" s="6"/>
      <c r="AA207" s="6">
        <f t="shared" ref="AA207:AA215" si="86">I207</f>
        <v>1.08</v>
      </c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10"/>
    </row>
    <row r="208" s="2" customFormat="1" customHeight="1" spans="1:38">
      <c r="A208" s="5">
        <v>99</v>
      </c>
      <c r="B208" s="30" t="s">
        <v>408</v>
      </c>
      <c r="C208" s="19" t="s">
        <v>409</v>
      </c>
      <c r="D208" s="19" t="s">
        <v>410</v>
      </c>
      <c r="E208" s="19" t="s">
        <v>411</v>
      </c>
      <c r="F208" s="29">
        <f>3.55+0.65</f>
        <v>4.2</v>
      </c>
      <c r="G208" s="19">
        <v>1982</v>
      </c>
      <c r="H208" s="6"/>
      <c r="I208" s="6">
        <v>4.2</v>
      </c>
      <c r="J208" s="44" t="s">
        <v>30</v>
      </c>
      <c r="K208" s="6" t="s">
        <v>31</v>
      </c>
      <c r="L208" s="19" t="s">
        <v>25</v>
      </c>
      <c r="M208" s="6"/>
      <c r="N208" s="6"/>
      <c r="O208" s="6">
        <f t="shared" si="82"/>
        <v>4.2</v>
      </c>
      <c r="P208" s="6"/>
      <c r="Q208" s="6"/>
      <c r="R208" s="6">
        <f t="shared" si="83"/>
        <v>4.2</v>
      </c>
      <c r="S208" s="6"/>
      <c r="T208" s="6"/>
      <c r="U208" s="6">
        <f t="shared" si="84"/>
        <v>4.2</v>
      </c>
      <c r="V208" s="6"/>
      <c r="W208" s="6"/>
      <c r="X208" s="6">
        <f t="shared" si="85"/>
        <v>4.2</v>
      </c>
      <c r="Y208" s="6"/>
      <c r="Z208" s="6"/>
      <c r="AA208" s="6">
        <f t="shared" si="86"/>
        <v>4.2</v>
      </c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10"/>
    </row>
    <row r="209" s="2" customFormat="1" customHeight="1" spans="1:38">
      <c r="A209" s="5">
        <v>100</v>
      </c>
      <c r="B209" s="30" t="s">
        <v>412</v>
      </c>
      <c r="C209" s="19" t="s">
        <v>413</v>
      </c>
      <c r="D209" s="19" t="s">
        <v>414</v>
      </c>
      <c r="E209" s="19" t="s">
        <v>415</v>
      </c>
      <c r="F209" s="6">
        <v>1.6</v>
      </c>
      <c r="G209" s="19">
        <v>1978</v>
      </c>
      <c r="H209" s="6"/>
      <c r="I209" s="6">
        <v>1.6</v>
      </c>
      <c r="J209" s="44" t="s">
        <v>30</v>
      </c>
      <c r="K209" s="6" t="s">
        <v>31</v>
      </c>
      <c r="L209" s="19" t="s">
        <v>25</v>
      </c>
      <c r="M209" s="6"/>
      <c r="N209" s="6"/>
      <c r="O209" s="6">
        <f t="shared" si="82"/>
        <v>1.6</v>
      </c>
      <c r="P209" s="6"/>
      <c r="Q209" s="6"/>
      <c r="R209" s="6">
        <f t="shared" si="83"/>
        <v>1.6</v>
      </c>
      <c r="S209" s="6"/>
      <c r="T209" s="6"/>
      <c r="U209" s="6">
        <f t="shared" si="84"/>
        <v>1.6</v>
      </c>
      <c r="V209" s="6"/>
      <c r="W209" s="6"/>
      <c r="X209" s="6">
        <f t="shared" si="85"/>
        <v>1.6</v>
      </c>
      <c r="Y209" s="6"/>
      <c r="Z209" s="6"/>
      <c r="AA209" s="6">
        <f t="shared" si="86"/>
        <v>1.6</v>
      </c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10"/>
    </row>
    <row r="210" s="2" customFormat="1" customHeight="1" spans="1:38">
      <c r="A210" s="5">
        <v>101</v>
      </c>
      <c r="B210" s="30" t="s">
        <v>416</v>
      </c>
      <c r="C210" s="19" t="s">
        <v>230</v>
      </c>
      <c r="D210" s="19" t="s">
        <v>417</v>
      </c>
      <c r="E210" s="19" t="s">
        <v>418</v>
      </c>
      <c r="F210" s="29">
        <v>12.43</v>
      </c>
      <c r="G210" s="19">
        <v>1974</v>
      </c>
      <c r="H210" s="6"/>
      <c r="I210" s="29">
        <v>12.43</v>
      </c>
      <c r="J210" s="47" t="s">
        <v>41</v>
      </c>
      <c r="K210" s="6" t="s">
        <v>31</v>
      </c>
      <c r="L210" s="19" t="s">
        <v>25</v>
      </c>
      <c r="M210" s="6"/>
      <c r="N210" s="6"/>
      <c r="O210" s="6">
        <f t="shared" si="82"/>
        <v>12.43</v>
      </c>
      <c r="P210" s="6"/>
      <c r="Q210" s="6"/>
      <c r="R210" s="6">
        <f t="shared" si="83"/>
        <v>12.43</v>
      </c>
      <c r="S210" s="6"/>
      <c r="T210" s="6"/>
      <c r="U210" s="6">
        <f t="shared" si="84"/>
        <v>12.43</v>
      </c>
      <c r="V210" s="6"/>
      <c r="W210" s="6"/>
      <c r="X210" s="6">
        <f t="shared" si="85"/>
        <v>12.43</v>
      </c>
      <c r="Y210" s="6"/>
      <c r="Z210" s="6"/>
      <c r="AA210" s="6">
        <f t="shared" si="86"/>
        <v>12.43</v>
      </c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10"/>
    </row>
    <row r="211" s="2" customFormat="1" customHeight="1" spans="1:38">
      <c r="A211" s="12">
        <v>102</v>
      </c>
      <c r="B211" s="16" t="s">
        <v>419</v>
      </c>
      <c r="C211" s="17" t="s">
        <v>420</v>
      </c>
      <c r="D211" s="17" t="s">
        <v>421</v>
      </c>
      <c r="E211" s="17" t="s">
        <v>422</v>
      </c>
      <c r="F211" s="18">
        <f>H211+I212</f>
        <v>56.3</v>
      </c>
      <c r="G211" s="19">
        <v>1989</v>
      </c>
      <c r="H211" s="29">
        <v>52.07</v>
      </c>
      <c r="I211" s="6"/>
      <c r="J211" s="44" t="s">
        <v>30</v>
      </c>
      <c r="K211" s="6" t="s">
        <v>31</v>
      </c>
      <c r="L211" s="19" t="s">
        <v>23</v>
      </c>
      <c r="M211" s="6">
        <f>H211</f>
        <v>52.07</v>
      </c>
      <c r="N211" s="6"/>
      <c r="O211" s="6">
        <f t="shared" si="82"/>
        <v>0</v>
      </c>
      <c r="P211" s="6">
        <f>M211</f>
        <v>52.07</v>
      </c>
      <c r="Q211" s="6"/>
      <c r="R211" s="6">
        <f t="shared" si="83"/>
        <v>0</v>
      </c>
      <c r="S211" s="6">
        <f>H211</f>
        <v>52.07</v>
      </c>
      <c r="T211" s="6"/>
      <c r="U211" s="6">
        <f t="shared" si="84"/>
        <v>0</v>
      </c>
      <c r="V211" s="6">
        <f>H211</f>
        <v>52.07</v>
      </c>
      <c r="W211" s="6"/>
      <c r="X211" s="6">
        <f t="shared" si="85"/>
        <v>0</v>
      </c>
      <c r="Y211" s="6">
        <f>H211</f>
        <v>52.07</v>
      </c>
      <c r="Z211" s="6"/>
      <c r="AA211" s="6">
        <f t="shared" si="86"/>
        <v>0</v>
      </c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10"/>
    </row>
    <row r="212" s="2" customFormat="1" customHeight="1" spans="1:38">
      <c r="A212" s="14"/>
      <c r="B212" s="25"/>
      <c r="C212" s="26"/>
      <c r="D212" s="26"/>
      <c r="E212" s="26"/>
      <c r="F212" s="27"/>
      <c r="G212" s="19">
        <v>1992</v>
      </c>
      <c r="H212" s="6"/>
      <c r="I212" s="29">
        <v>4.23</v>
      </c>
      <c r="J212" s="47" t="s">
        <v>41</v>
      </c>
      <c r="K212" s="6" t="s">
        <v>31</v>
      </c>
      <c r="L212" s="19" t="s">
        <v>25</v>
      </c>
      <c r="M212" s="6"/>
      <c r="N212" s="6"/>
      <c r="O212" s="6">
        <f t="shared" si="82"/>
        <v>4.23</v>
      </c>
      <c r="P212" s="6"/>
      <c r="Q212" s="6"/>
      <c r="R212" s="6">
        <f t="shared" si="83"/>
        <v>4.23</v>
      </c>
      <c r="S212" s="6"/>
      <c r="T212" s="6"/>
      <c r="U212" s="6">
        <f t="shared" si="84"/>
        <v>4.23</v>
      </c>
      <c r="V212" s="6"/>
      <c r="W212" s="6"/>
      <c r="X212" s="6">
        <f t="shared" si="85"/>
        <v>4.23</v>
      </c>
      <c r="Y212" s="6"/>
      <c r="Z212" s="6"/>
      <c r="AA212" s="6">
        <f t="shared" si="86"/>
        <v>4.23</v>
      </c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10"/>
    </row>
    <row r="213" s="2" customFormat="1" customHeight="1" spans="1:38">
      <c r="A213" s="12">
        <v>103</v>
      </c>
      <c r="B213" s="16" t="s">
        <v>423</v>
      </c>
      <c r="C213" s="17" t="s">
        <v>424</v>
      </c>
      <c r="D213" s="17" t="s">
        <v>425</v>
      </c>
      <c r="E213" s="17" t="s">
        <v>426</v>
      </c>
      <c r="F213" s="18">
        <f>I213+I214+I215+I216+I217</f>
        <v>68.48</v>
      </c>
      <c r="G213" s="19">
        <v>1985</v>
      </c>
      <c r="H213" s="6"/>
      <c r="I213" s="50">
        <v>7.62</v>
      </c>
      <c r="J213" s="44" t="s">
        <v>30</v>
      </c>
      <c r="K213" s="6" t="s">
        <v>31</v>
      </c>
      <c r="L213" s="19" t="s">
        <v>25</v>
      </c>
      <c r="M213" s="6"/>
      <c r="N213" s="6"/>
      <c r="O213" s="6">
        <f t="shared" si="82"/>
        <v>7.62</v>
      </c>
      <c r="P213" s="6"/>
      <c r="Q213" s="6"/>
      <c r="R213" s="6">
        <f t="shared" si="83"/>
        <v>7.62</v>
      </c>
      <c r="S213" s="6"/>
      <c r="T213" s="6"/>
      <c r="U213" s="6">
        <f t="shared" si="84"/>
        <v>7.62</v>
      </c>
      <c r="V213" s="6"/>
      <c r="W213" s="6"/>
      <c r="X213" s="6">
        <f t="shared" si="85"/>
        <v>7.62</v>
      </c>
      <c r="Y213" s="6"/>
      <c r="Z213" s="6"/>
      <c r="AA213" s="6">
        <f t="shared" si="86"/>
        <v>7.62</v>
      </c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0"/>
    </row>
    <row r="214" s="2" customFormat="1" customHeight="1" spans="1:38">
      <c r="A214" s="34"/>
      <c r="B214" s="21"/>
      <c r="C214" s="22"/>
      <c r="D214" s="22"/>
      <c r="E214" s="22"/>
      <c r="F214" s="23"/>
      <c r="G214" s="19">
        <v>1995</v>
      </c>
      <c r="H214" s="6"/>
      <c r="I214" s="28">
        <v>6.65</v>
      </c>
      <c r="J214" s="44" t="s">
        <v>30</v>
      </c>
      <c r="K214" s="6" t="s">
        <v>31</v>
      </c>
      <c r="L214" s="19" t="s">
        <v>25</v>
      </c>
      <c r="M214" s="6"/>
      <c r="N214" s="6"/>
      <c r="O214" s="6">
        <f t="shared" si="82"/>
        <v>6.65</v>
      </c>
      <c r="P214" s="6"/>
      <c r="Q214" s="6"/>
      <c r="R214" s="6">
        <f t="shared" si="83"/>
        <v>6.65</v>
      </c>
      <c r="S214" s="6"/>
      <c r="T214" s="6"/>
      <c r="U214" s="6">
        <f t="shared" si="84"/>
        <v>6.65</v>
      </c>
      <c r="V214" s="6"/>
      <c r="W214" s="6"/>
      <c r="X214" s="6">
        <f t="shared" si="85"/>
        <v>6.65</v>
      </c>
      <c r="Y214" s="6"/>
      <c r="Z214" s="6"/>
      <c r="AA214" s="6">
        <f t="shared" si="86"/>
        <v>6.65</v>
      </c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10"/>
    </row>
    <row r="215" s="2" customFormat="1" customHeight="1" spans="1:38">
      <c r="A215" s="34"/>
      <c r="B215" s="21"/>
      <c r="C215" s="22"/>
      <c r="D215" s="22"/>
      <c r="E215" s="22"/>
      <c r="F215" s="23"/>
      <c r="G215" s="19">
        <v>1985</v>
      </c>
      <c r="H215" s="6"/>
      <c r="I215" s="28">
        <v>4.04</v>
      </c>
      <c r="J215" s="44" t="s">
        <v>41</v>
      </c>
      <c r="K215" s="6" t="s">
        <v>31</v>
      </c>
      <c r="L215" s="19" t="s">
        <v>25</v>
      </c>
      <c r="M215" s="6"/>
      <c r="N215" s="6"/>
      <c r="O215" s="6">
        <f t="shared" si="82"/>
        <v>4.04</v>
      </c>
      <c r="P215" s="6"/>
      <c r="Q215" s="6"/>
      <c r="R215" s="6">
        <f t="shared" si="83"/>
        <v>4.04</v>
      </c>
      <c r="S215" s="6"/>
      <c r="T215" s="6"/>
      <c r="U215" s="6">
        <f t="shared" si="84"/>
        <v>4.04</v>
      </c>
      <c r="V215" s="6"/>
      <c r="W215" s="6"/>
      <c r="X215" s="6">
        <f t="shared" si="85"/>
        <v>4.04</v>
      </c>
      <c r="Y215" s="6"/>
      <c r="Z215" s="6"/>
      <c r="AA215" s="6">
        <f t="shared" si="86"/>
        <v>4.04</v>
      </c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10"/>
    </row>
    <row r="216" s="2" customFormat="1" customHeight="1" spans="1:38">
      <c r="A216" s="34"/>
      <c r="B216" s="21"/>
      <c r="C216" s="22"/>
      <c r="D216" s="22"/>
      <c r="E216" s="22"/>
      <c r="F216" s="23"/>
      <c r="G216" s="19">
        <v>1995</v>
      </c>
      <c r="H216" s="6"/>
      <c r="I216" s="28">
        <v>25.24</v>
      </c>
      <c r="J216" s="44" t="s">
        <v>30</v>
      </c>
      <c r="K216" s="6" t="s">
        <v>31</v>
      </c>
      <c r="L216" s="19" t="s">
        <v>24</v>
      </c>
      <c r="M216" s="6"/>
      <c r="N216" s="28">
        <v>25.24</v>
      </c>
      <c r="O216" s="6"/>
      <c r="P216" s="6"/>
      <c r="Q216" s="28">
        <v>25.24</v>
      </c>
      <c r="R216" s="6"/>
      <c r="S216" s="6"/>
      <c r="T216" s="28">
        <v>25.24</v>
      </c>
      <c r="U216" s="6"/>
      <c r="V216" s="6"/>
      <c r="W216" s="28">
        <v>25.24</v>
      </c>
      <c r="X216" s="6"/>
      <c r="Y216" s="6"/>
      <c r="Z216" s="28">
        <v>25.24</v>
      </c>
      <c r="AA216" s="6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0"/>
    </row>
    <row r="217" s="2" customFormat="1" customHeight="1" spans="1:38">
      <c r="A217" s="14"/>
      <c r="B217" s="25"/>
      <c r="C217" s="26"/>
      <c r="D217" s="26"/>
      <c r="E217" s="26"/>
      <c r="F217" s="27"/>
      <c r="G217" s="19">
        <v>1995</v>
      </c>
      <c r="H217" s="6"/>
      <c r="I217" s="50">
        <v>24.93</v>
      </c>
      <c r="J217" s="44" t="s">
        <v>32</v>
      </c>
      <c r="K217" s="6" t="s">
        <v>31</v>
      </c>
      <c r="L217" s="19" t="s">
        <v>25</v>
      </c>
      <c r="M217" s="6"/>
      <c r="N217" s="6"/>
      <c r="O217" s="6">
        <f t="shared" ref="O217:O229" si="87">I217</f>
        <v>24.93</v>
      </c>
      <c r="P217" s="6"/>
      <c r="Q217" s="6"/>
      <c r="R217" s="6">
        <f t="shared" ref="R217:R229" si="88">I217</f>
        <v>24.93</v>
      </c>
      <c r="S217" s="6"/>
      <c r="T217" s="6"/>
      <c r="U217" s="6">
        <f t="shared" ref="U217:U229" si="89">I217</f>
        <v>24.93</v>
      </c>
      <c r="V217" s="6"/>
      <c r="W217" s="6"/>
      <c r="X217" s="6">
        <f t="shared" ref="X217:X229" si="90">I217</f>
        <v>24.93</v>
      </c>
      <c r="Y217" s="6"/>
      <c r="Z217" s="6"/>
      <c r="AA217" s="6">
        <f t="shared" ref="AA217:AA229" si="91">I217</f>
        <v>24.93</v>
      </c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0"/>
    </row>
    <row r="218" s="2" customFormat="1" customHeight="1" spans="1:38">
      <c r="A218" s="1">
        <v>104</v>
      </c>
      <c r="B218" s="30" t="s">
        <v>427</v>
      </c>
      <c r="C218" s="31" t="s">
        <v>261</v>
      </c>
      <c r="D218" s="30" t="s">
        <v>428</v>
      </c>
      <c r="E218" s="30" t="s">
        <v>429</v>
      </c>
      <c r="F218" s="6">
        <f>I218</f>
        <v>59.63</v>
      </c>
      <c r="G218" s="19">
        <v>2000</v>
      </c>
      <c r="H218" s="6"/>
      <c r="I218" s="33">
        <v>59.63</v>
      </c>
      <c r="J218" s="44" t="s">
        <v>30</v>
      </c>
      <c r="K218" s="6" t="s">
        <v>31</v>
      </c>
      <c r="L218" s="19" t="s">
        <v>24</v>
      </c>
      <c r="M218" s="6"/>
      <c r="N218" s="33">
        <v>59.63</v>
      </c>
      <c r="O218" s="6"/>
      <c r="P218" s="6"/>
      <c r="Q218" s="33">
        <v>59.63</v>
      </c>
      <c r="R218" s="6"/>
      <c r="S218" s="6"/>
      <c r="T218" s="33">
        <v>59.63</v>
      </c>
      <c r="U218" s="6"/>
      <c r="V218" s="6"/>
      <c r="W218" s="33">
        <v>59.63</v>
      </c>
      <c r="X218" s="6"/>
      <c r="Y218" s="6"/>
      <c r="Z218" s="33">
        <v>59.63</v>
      </c>
      <c r="AA218" s="6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0"/>
    </row>
    <row r="219" s="2" customFormat="1" customHeight="1" spans="1:38">
      <c r="A219" s="1">
        <v>105</v>
      </c>
      <c r="B219" s="30" t="s">
        <v>430</v>
      </c>
      <c r="C219" s="31" t="s">
        <v>431</v>
      </c>
      <c r="D219" s="30" t="s">
        <v>432</v>
      </c>
      <c r="E219" s="30" t="s">
        <v>433</v>
      </c>
      <c r="F219" s="29">
        <v>59.39</v>
      </c>
      <c r="G219" s="19">
        <v>1989</v>
      </c>
      <c r="H219" s="6"/>
      <c r="I219" s="29">
        <v>59.39</v>
      </c>
      <c r="J219" s="44" t="s">
        <v>30</v>
      </c>
      <c r="K219" s="6" t="s">
        <v>31</v>
      </c>
      <c r="L219" s="19" t="s">
        <v>24</v>
      </c>
      <c r="M219" s="6"/>
      <c r="N219" s="29">
        <v>59.39</v>
      </c>
      <c r="O219" s="6"/>
      <c r="P219" s="6"/>
      <c r="Q219" s="29">
        <v>59.39</v>
      </c>
      <c r="R219" s="6"/>
      <c r="S219" s="6"/>
      <c r="T219" s="29">
        <v>59.39</v>
      </c>
      <c r="U219" s="6"/>
      <c r="V219" s="6"/>
      <c r="W219" s="29">
        <v>59.39</v>
      </c>
      <c r="X219" s="6"/>
      <c r="Y219" s="6"/>
      <c r="Z219" s="29">
        <v>59.39</v>
      </c>
      <c r="AA219" s="6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0"/>
    </row>
    <row r="220" s="2" customFormat="1" customHeight="1" spans="1:38">
      <c r="A220" s="12">
        <v>106</v>
      </c>
      <c r="B220" s="16" t="s">
        <v>434</v>
      </c>
      <c r="C220" s="17" t="s">
        <v>435</v>
      </c>
      <c r="D220" s="17" t="s">
        <v>436</v>
      </c>
      <c r="E220" s="17" t="s">
        <v>437</v>
      </c>
      <c r="F220" s="18">
        <f>I220+I221+I222</f>
        <v>5.38</v>
      </c>
      <c r="G220" s="19">
        <v>1993</v>
      </c>
      <c r="H220" s="6"/>
      <c r="I220" s="28">
        <v>0.91</v>
      </c>
      <c r="J220" s="44" t="s">
        <v>30</v>
      </c>
      <c r="K220" s="6" t="s">
        <v>31</v>
      </c>
      <c r="L220" s="19" t="s">
        <v>25</v>
      </c>
      <c r="M220" s="6"/>
      <c r="N220" s="6"/>
      <c r="O220" s="6">
        <f t="shared" si="87"/>
        <v>0.91</v>
      </c>
      <c r="P220" s="6"/>
      <c r="Q220" s="6"/>
      <c r="R220" s="6">
        <f t="shared" si="88"/>
        <v>0.91</v>
      </c>
      <c r="S220" s="6"/>
      <c r="T220" s="6"/>
      <c r="U220" s="6">
        <f t="shared" si="89"/>
        <v>0.91</v>
      </c>
      <c r="V220" s="6"/>
      <c r="W220" s="6"/>
      <c r="X220" s="6">
        <f t="shared" si="90"/>
        <v>0.91</v>
      </c>
      <c r="Y220" s="6"/>
      <c r="Z220" s="6"/>
      <c r="AA220" s="6">
        <f t="shared" si="91"/>
        <v>0.91</v>
      </c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0"/>
    </row>
    <row r="221" s="2" customFormat="1" customHeight="1" spans="1:38">
      <c r="A221" s="34"/>
      <c r="B221" s="21"/>
      <c r="C221" s="22"/>
      <c r="D221" s="22"/>
      <c r="E221" s="22"/>
      <c r="F221" s="23"/>
      <c r="G221" s="19">
        <v>1993</v>
      </c>
      <c r="H221" s="6"/>
      <c r="I221" s="28">
        <v>0.27</v>
      </c>
      <c r="J221" s="44" t="s">
        <v>30</v>
      </c>
      <c r="K221" s="6" t="s">
        <v>31</v>
      </c>
      <c r="L221" s="19" t="s">
        <v>25</v>
      </c>
      <c r="M221" s="6"/>
      <c r="N221" s="6"/>
      <c r="O221" s="6">
        <f t="shared" si="87"/>
        <v>0.27</v>
      </c>
      <c r="P221" s="6"/>
      <c r="Q221" s="6"/>
      <c r="R221" s="6">
        <f t="shared" si="88"/>
        <v>0.27</v>
      </c>
      <c r="S221" s="6"/>
      <c r="T221" s="6"/>
      <c r="U221" s="6">
        <f t="shared" si="89"/>
        <v>0.27</v>
      </c>
      <c r="V221" s="6"/>
      <c r="W221" s="6"/>
      <c r="X221" s="6">
        <f t="shared" si="90"/>
        <v>0.27</v>
      </c>
      <c r="Y221" s="6"/>
      <c r="Z221" s="6"/>
      <c r="AA221" s="6">
        <f t="shared" si="91"/>
        <v>0.27</v>
      </c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0"/>
    </row>
    <row r="222" s="2" customFormat="1" customHeight="1" spans="1:38">
      <c r="A222" s="14"/>
      <c r="B222" s="25"/>
      <c r="C222" s="26"/>
      <c r="D222" s="26"/>
      <c r="E222" s="26"/>
      <c r="F222" s="27"/>
      <c r="G222" s="19">
        <v>1982</v>
      </c>
      <c r="H222" s="6"/>
      <c r="I222" s="28">
        <f>3.55+0.65</f>
        <v>4.2</v>
      </c>
      <c r="J222" s="44" t="s">
        <v>30</v>
      </c>
      <c r="K222" s="6" t="s">
        <v>31</v>
      </c>
      <c r="L222" s="19" t="s">
        <v>25</v>
      </c>
      <c r="M222" s="6"/>
      <c r="N222" s="6"/>
      <c r="O222" s="6">
        <f t="shared" si="87"/>
        <v>4.2</v>
      </c>
      <c r="P222" s="6"/>
      <c r="Q222" s="6"/>
      <c r="R222" s="6">
        <f t="shared" si="88"/>
        <v>4.2</v>
      </c>
      <c r="S222" s="6"/>
      <c r="T222" s="6"/>
      <c r="U222" s="6">
        <f t="shared" si="89"/>
        <v>4.2</v>
      </c>
      <c r="V222" s="6"/>
      <c r="W222" s="6"/>
      <c r="X222" s="6">
        <f t="shared" si="90"/>
        <v>4.2</v>
      </c>
      <c r="Y222" s="6"/>
      <c r="Z222" s="6"/>
      <c r="AA222" s="6">
        <f t="shared" si="91"/>
        <v>4.2</v>
      </c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0"/>
    </row>
    <row r="223" s="2" customFormat="1" customHeight="1" spans="1:38">
      <c r="A223" s="12">
        <v>107</v>
      </c>
      <c r="B223" s="16" t="s">
        <v>438</v>
      </c>
      <c r="C223" s="17" t="s">
        <v>431</v>
      </c>
      <c r="D223" s="17" t="s">
        <v>439</v>
      </c>
      <c r="E223" s="17" t="s">
        <v>440</v>
      </c>
      <c r="F223" s="18">
        <f>I223+I224</f>
        <v>6.42</v>
      </c>
      <c r="G223" s="19">
        <v>1988</v>
      </c>
      <c r="H223" s="6"/>
      <c r="I223" s="29">
        <v>1.59</v>
      </c>
      <c r="J223" s="48" t="s">
        <v>41</v>
      </c>
      <c r="K223" s="6" t="s">
        <v>31</v>
      </c>
      <c r="L223" s="19" t="s">
        <v>25</v>
      </c>
      <c r="M223" s="6"/>
      <c r="N223" s="6"/>
      <c r="O223" s="6">
        <f t="shared" si="87"/>
        <v>1.59</v>
      </c>
      <c r="P223" s="6"/>
      <c r="Q223" s="6"/>
      <c r="R223" s="6">
        <f t="shared" si="88"/>
        <v>1.59</v>
      </c>
      <c r="S223" s="6"/>
      <c r="T223" s="6"/>
      <c r="U223" s="6">
        <f t="shared" si="89"/>
        <v>1.59</v>
      </c>
      <c r="V223" s="6"/>
      <c r="W223" s="6"/>
      <c r="X223" s="6">
        <f t="shared" si="90"/>
        <v>1.59</v>
      </c>
      <c r="Y223" s="6"/>
      <c r="Z223" s="6"/>
      <c r="AA223" s="6">
        <f t="shared" si="91"/>
        <v>1.59</v>
      </c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0"/>
    </row>
    <row r="224" s="2" customFormat="1" customHeight="1" spans="1:38">
      <c r="A224" s="14"/>
      <c r="B224" s="25"/>
      <c r="C224" s="26"/>
      <c r="D224" s="26"/>
      <c r="E224" s="26"/>
      <c r="F224" s="27"/>
      <c r="G224" s="19">
        <v>1988</v>
      </c>
      <c r="H224" s="6"/>
      <c r="I224" s="50">
        <f>3.55+1.28</f>
        <v>4.83</v>
      </c>
      <c r="J224" s="48" t="s">
        <v>30</v>
      </c>
      <c r="K224" s="6" t="s">
        <v>31</v>
      </c>
      <c r="L224" s="19" t="s">
        <v>25</v>
      </c>
      <c r="M224" s="6"/>
      <c r="N224" s="6"/>
      <c r="O224" s="6">
        <f t="shared" si="87"/>
        <v>4.83</v>
      </c>
      <c r="P224" s="6"/>
      <c r="Q224" s="6"/>
      <c r="R224" s="6">
        <f t="shared" si="88"/>
        <v>4.83</v>
      </c>
      <c r="S224" s="6"/>
      <c r="T224" s="6"/>
      <c r="U224" s="6">
        <f t="shared" si="89"/>
        <v>4.83</v>
      </c>
      <c r="V224" s="6"/>
      <c r="W224" s="6"/>
      <c r="X224" s="6">
        <f t="shared" si="90"/>
        <v>4.83</v>
      </c>
      <c r="Y224" s="6"/>
      <c r="Z224" s="6"/>
      <c r="AA224" s="6">
        <f t="shared" si="91"/>
        <v>4.83</v>
      </c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0"/>
    </row>
    <row r="225" s="2" customFormat="1" customHeight="1" spans="1:38">
      <c r="A225" s="5">
        <v>108</v>
      </c>
      <c r="B225" s="30" t="s">
        <v>441</v>
      </c>
      <c r="C225" s="19" t="s">
        <v>285</v>
      </c>
      <c r="D225" s="19" t="s">
        <v>442</v>
      </c>
      <c r="E225" s="19" t="s">
        <v>443</v>
      </c>
      <c r="F225" s="50">
        <v>7.62</v>
      </c>
      <c r="G225" s="19">
        <v>1985</v>
      </c>
      <c r="H225" s="6"/>
      <c r="I225" s="50">
        <v>7.62</v>
      </c>
      <c r="J225" s="48" t="s">
        <v>30</v>
      </c>
      <c r="K225" s="6" t="s">
        <v>31</v>
      </c>
      <c r="L225" s="19" t="s">
        <v>25</v>
      </c>
      <c r="M225" s="6"/>
      <c r="N225" s="6"/>
      <c r="O225" s="6">
        <f t="shared" si="87"/>
        <v>7.62</v>
      </c>
      <c r="P225" s="6"/>
      <c r="Q225" s="6"/>
      <c r="R225" s="6">
        <f t="shared" si="88"/>
        <v>7.62</v>
      </c>
      <c r="S225" s="6"/>
      <c r="T225" s="6"/>
      <c r="U225" s="6">
        <f t="shared" si="89"/>
        <v>7.62</v>
      </c>
      <c r="V225" s="6"/>
      <c r="W225" s="6"/>
      <c r="X225" s="6">
        <f t="shared" si="90"/>
        <v>7.62</v>
      </c>
      <c r="Y225" s="6"/>
      <c r="Z225" s="6"/>
      <c r="AA225" s="6">
        <f t="shared" si="91"/>
        <v>7.62</v>
      </c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0"/>
    </row>
    <row r="226" s="2" customFormat="1" customHeight="1" spans="1:38">
      <c r="A226" s="5">
        <v>109</v>
      </c>
      <c r="B226" s="30" t="s">
        <v>444</v>
      </c>
      <c r="C226" s="19" t="s">
        <v>445</v>
      </c>
      <c r="D226" s="19" t="s">
        <v>446</v>
      </c>
      <c r="E226" s="19" t="s">
        <v>447</v>
      </c>
      <c r="F226" s="6">
        <v>1.6</v>
      </c>
      <c r="G226" s="19">
        <v>1978</v>
      </c>
      <c r="H226" s="6"/>
      <c r="I226" s="6">
        <v>1.6</v>
      </c>
      <c r="J226" s="48" t="s">
        <v>30</v>
      </c>
      <c r="K226" s="6" t="s">
        <v>31</v>
      </c>
      <c r="L226" s="19" t="s">
        <v>25</v>
      </c>
      <c r="M226" s="6"/>
      <c r="N226" s="6"/>
      <c r="O226" s="6">
        <f t="shared" si="87"/>
        <v>1.6</v>
      </c>
      <c r="P226" s="6"/>
      <c r="Q226" s="6"/>
      <c r="R226" s="6">
        <f t="shared" si="88"/>
        <v>1.6</v>
      </c>
      <c r="S226" s="6"/>
      <c r="T226" s="6"/>
      <c r="U226" s="6">
        <f t="shared" si="89"/>
        <v>1.6</v>
      </c>
      <c r="V226" s="6"/>
      <c r="W226" s="6"/>
      <c r="X226" s="6">
        <f t="shared" si="90"/>
        <v>1.6</v>
      </c>
      <c r="Y226" s="6"/>
      <c r="Z226" s="6"/>
      <c r="AA226" s="6">
        <f t="shared" si="91"/>
        <v>1.6</v>
      </c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10"/>
    </row>
    <row r="227" s="2" customFormat="1" customHeight="1" spans="1:38">
      <c r="A227" s="12">
        <v>110</v>
      </c>
      <c r="B227" s="16" t="s">
        <v>448</v>
      </c>
      <c r="C227" s="17" t="s">
        <v>449</v>
      </c>
      <c r="D227" s="17" t="s">
        <v>450</v>
      </c>
      <c r="E227" s="17" t="s">
        <v>451</v>
      </c>
      <c r="F227" s="18">
        <f>I227+I228</f>
        <v>4.59</v>
      </c>
      <c r="G227" s="19">
        <v>1987</v>
      </c>
      <c r="H227" s="6"/>
      <c r="I227" s="54">
        <f>0.72+2.44</f>
        <v>3.16</v>
      </c>
      <c r="J227" s="48" t="s">
        <v>30</v>
      </c>
      <c r="K227" s="6" t="s">
        <v>31</v>
      </c>
      <c r="L227" s="19" t="s">
        <v>25</v>
      </c>
      <c r="M227" s="6"/>
      <c r="N227" s="6"/>
      <c r="O227" s="6">
        <f t="shared" si="87"/>
        <v>3.16</v>
      </c>
      <c r="P227" s="6"/>
      <c r="Q227" s="6"/>
      <c r="R227" s="6">
        <f t="shared" si="88"/>
        <v>3.16</v>
      </c>
      <c r="S227" s="6"/>
      <c r="T227" s="6"/>
      <c r="U227" s="6">
        <f t="shared" si="89"/>
        <v>3.16</v>
      </c>
      <c r="V227" s="6"/>
      <c r="W227" s="6"/>
      <c r="X227" s="6">
        <f t="shared" si="90"/>
        <v>3.16</v>
      </c>
      <c r="Y227" s="6"/>
      <c r="Z227" s="6"/>
      <c r="AA227" s="6">
        <f t="shared" si="91"/>
        <v>3.16</v>
      </c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10"/>
    </row>
    <row r="228" s="2" customFormat="1" customHeight="1" spans="1:38">
      <c r="A228" s="14"/>
      <c r="B228" s="25"/>
      <c r="C228" s="26"/>
      <c r="D228" s="26"/>
      <c r="E228" s="26"/>
      <c r="F228" s="27"/>
      <c r="G228" s="19">
        <v>2008</v>
      </c>
      <c r="H228" s="6"/>
      <c r="I228" s="28">
        <v>1.43</v>
      </c>
      <c r="J228" s="48" t="s">
        <v>30</v>
      </c>
      <c r="K228" s="6" t="s">
        <v>31</v>
      </c>
      <c r="L228" s="19" t="s">
        <v>25</v>
      </c>
      <c r="M228" s="6"/>
      <c r="N228" s="6"/>
      <c r="O228" s="6">
        <f t="shared" si="87"/>
        <v>1.43</v>
      </c>
      <c r="P228" s="6"/>
      <c r="Q228" s="6"/>
      <c r="R228" s="6">
        <f t="shared" si="88"/>
        <v>1.43</v>
      </c>
      <c r="S228" s="6"/>
      <c r="T228" s="6"/>
      <c r="U228" s="6">
        <f t="shared" si="89"/>
        <v>1.43</v>
      </c>
      <c r="V228" s="6"/>
      <c r="W228" s="6"/>
      <c r="X228" s="6">
        <f t="shared" si="90"/>
        <v>1.43</v>
      </c>
      <c r="Y228" s="6"/>
      <c r="Z228" s="6"/>
      <c r="AA228" s="6">
        <f t="shared" si="91"/>
        <v>1.43</v>
      </c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10"/>
    </row>
    <row r="229" s="2" customFormat="1" customHeight="1" spans="1:38">
      <c r="A229" s="14">
        <v>111</v>
      </c>
      <c r="B229" s="61" t="s">
        <v>452</v>
      </c>
      <c r="C229" s="26" t="s">
        <v>453</v>
      </c>
      <c r="D229" s="26" t="s">
        <v>454</v>
      </c>
      <c r="E229" s="26" t="s">
        <v>455</v>
      </c>
      <c r="F229" s="27">
        <v>1.6</v>
      </c>
      <c r="G229" s="19">
        <v>1978</v>
      </c>
      <c r="H229" s="6"/>
      <c r="I229" s="28">
        <v>1.6</v>
      </c>
      <c r="J229" s="48" t="s">
        <v>30</v>
      </c>
      <c r="K229" s="6" t="s">
        <v>31</v>
      </c>
      <c r="L229" s="19" t="s">
        <v>25</v>
      </c>
      <c r="M229" s="6"/>
      <c r="N229" s="6"/>
      <c r="O229" s="6">
        <f t="shared" si="87"/>
        <v>1.6</v>
      </c>
      <c r="P229" s="6"/>
      <c r="Q229" s="6"/>
      <c r="R229" s="6">
        <f t="shared" si="88"/>
        <v>1.6</v>
      </c>
      <c r="S229" s="6"/>
      <c r="T229" s="6"/>
      <c r="U229" s="6">
        <f t="shared" si="89"/>
        <v>1.6</v>
      </c>
      <c r="V229" s="6"/>
      <c r="W229" s="6"/>
      <c r="X229" s="6">
        <f t="shared" si="90"/>
        <v>1.6</v>
      </c>
      <c r="Y229" s="6"/>
      <c r="Z229" s="6"/>
      <c r="AA229" s="6">
        <f t="shared" si="91"/>
        <v>1.6</v>
      </c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10"/>
    </row>
    <row r="230" s="2" customFormat="1" customHeight="1" spans="1:38">
      <c r="A230" s="34">
        <v>112</v>
      </c>
      <c r="B230" s="16" t="s">
        <v>456</v>
      </c>
      <c r="C230" s="41" t="s">
        <v>457</v>
      </c>
      <c r="D230" s="16" t="s">
        <v>458</v>
      </c>
      <c r="E230" s="16" t="s">
        <v>459</v>
      </c>
      <c r="F230" s="23">
        <f>I230+I231+I232</f>
        <v>31.27</v>
      </c>
      <c r="G230" s="19">
        <v>1991</v>
      </c>
      <c r="H230" s="6"/>
      <c r="I230" s="33">
        <v>24.2</v>
      </c>
      <c r="J230" s="48" t="s">
        <v>30</v>
      </c>
      <c r="K230" s="6" t="s">
        <v>31</v>
      </c>
      <c r="L230" s="19" t="s">
        <v>24</v>
      </c>
      <c r="M230" s="6"/>
      <c r="N230" s="33">
        <v>24.2</v>
      </c>
      <c r="O230" s="6"/>
      <c r="P230" s="6"/>
      <c r="Q230" s="33">
        <v>24.2</v>
      </c>
      <c r="R230" s="6"/>
      <c r="S230" s="6"/>
      <c r="T230" s="33">
        <v>24.2</v>
      </c>
      <c r="U230" s="6"/>
      <c r="V230" s="6"/>
      <c r="W230" s="33">
        <v>24.2</v>
      </c>
      <c r="X230" s="6"/>
      <c r="Y230" s="6"/>
      <c r="Z230" s="33">
        <v>24.2</v>
      </c>
      <c r="AA230" s="6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0"/>
    </row>
    <row r="231" s="2" customFormat="1" customHeight="1" spans="1:38">
      <c r="A231" s="34"/>
      <c r="B231" s="21"/>
      <c r="C231" s="53"/>
      <c r="D231" s="21"/>
      <c r="E231" s="21"/>
      <c r="F231" s="23"/>
      <c r="G231" s="19">
        <v>1991</v>
      </c>
      <c r="H231" s="6"/>
      <c r="I231" s="33">
        <v>2.18</v>
      </c>
      <c r="J231" s="48" t="s">
        <v>41</v>
      </c>
      <c r="K231" s="6" t="s">
        <v>31</v>
      </c>
      <c r="L231" s="19" t="s">
        <v>25</v>
      </c>
      <c r="M231" s="6"/>
      <c r="N231" s="6"/>
      <c r="O231" s="33">
        <v>2.18</v>
      </c>
      <c r="P231" s="6"/>
      <c r="Q231" s="6"/>
      <c r="R231" s="33">
        <v>2.18</v>
      </c>
      <c r="S231" s="6"/>
      <c r="T231" s="6"/>
      <c r="U231" s="33">
        <v>2.18</v>
      </c>
      <c r="V231" s="6"/>
      <c r="W231" s="6"/>
      <c r="X231" s="33">
        <v>2.18</v>
      </c>
      <c r="Y231" s="6"/>
      <c r="Z231" s="6"/>
      <c r="AA231" s="33">
        <v>2.18</v>
      </c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0"/>
    </row>
    <row r="232" s="2" customFormat="1" customHeight="1" spans="1:38">
      <c r="A232" s="14"/>
      <c r="B232" s="25"/>
      <c r="C232" s="42"/>
      <c r="D232" s="25"/>
      <c r="E232" s="25"/>
      <c r="F232" s="27"/>
      <c r="G232" s="19">
        <v>1988</v>
      </c>
      <c r="H232" s="6"/>
      <c r="I232" s="33">
        <f>3.54+1.35</f>
        <v>4.89</v>
      </c>
      <c r="J232" s="48" t="s">
        <v>30</v>
      </c>
      <c r="K232" s="6" t="s">
        <v>31</v>
      </c>
      <c r="L232" s="19" t="s">
        <v>25</v>
      </c>
      <c r="M232" s="6"/>
      <c r="N232" s="6"/>
      <c r="O232" s="33">
        <f>3.54+1.35</f>
        <v>4.89</v>
      </c>
      <c r="P232" s="6"/>
      <c r="Q232" s="6"/>
      <c r="R232" s="33">
        <f>3.54+1.35</f>
        <v>4.89</v>
      </c>
      <c r="S232" s="6"/>
      <c r="T232" s="6"/>
      <c r="U232" s="33">
        <f>3.54+1.35</f>
        <v>4.89</v>
      </c>
      <c r="V232" s="6"/>
      <c r="W232" s="6"/>
      <c r="X232" s="33">
        <f>3.54+1.35</f>
        <v>4.89</v>
      </c>
      <c r="Y232" s="6"/>
      <c r="Z232" s="6"/>
      <c r="AA232" s="33">
        <f>3.54+1.35</f>
        <v>4.89</v>
      </c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0"/>
    </row>
    <row r="233" s="2" customFormat="1" customHeight="1" spans="1:38">
      <c r="A233" s="5">
        <v>113</v>
      </c>
      <c r="B233" s="30" t="s">
        <v>460</v>
      </c>
      <c r="C233" s="19" t="s">
        <v>461</v>
      </c>
      <c r="D233" s="19" t="s">
        <v>462</v>
      </c>
      <c r="E233" s="19" t="s">
        <v>463</v>
      </c>
      <c r="F233" s="6">
        <v>1.6</v>
      </c>
      <c r="G233" s="19">
        <v>1978</v>
      </c>
      <c r="H233" s="6"/>
      <c r="I233" s="6">
        <v>1.6</v>
      </c>
      <c r="J233" s="48" t="s">
        <v>30</v>
      </c>
      <c r="K233" s="6" t="s">
        <v>31</v>
      </c>
      <c r="L233" s="19" t="s">
        <v>25</v>
      </c>
      <c r="M233" s="6"/>
      <c r="N233" s="6"/>
      <c r="O233" s="6">
        <f t="shared" ref="O233:O237" si="92">I233</f>
        <v>1.6</v>
      </c>
      <c r="P233" s="6"/>
      <c r="Q233" s="6"/>
      <c r="R233" s="6">
        <f t="shared" ref="R233:R237" si="93">I233</f>
        <v>1.6</v>
      </c>
      <c r="S233" s="6"/>
      <c r="T233" s="6"/>
      <c r="U233" s="6">
        <f t="shared" ref="U233:U237" si="94">I233</f>
        <v>1.6</v>
      </c>
      <c r="V233" s="6"/>
      <c r="W233" s="6"/>
      <c r="X233" s="6">
        <f t="shared" ref="X233:X237" si="95">I233</f>
        <v>1.6</v>
      </c>
      <c r="Y233" s="6"/>
      <c r="Z233" s="6"/>
      <c r="AA233" s="6">
        <f t="shared" ref="AA233:AA237" si="96">I233</f>
        <v>1.6</v>
      </c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10"/>
    </row>
    <row r="234" s="2" customFormat="1" customHeight="1" spans="1:38">
      <c r="A234" s="12">
        <v>114</v>
      </c>
      <c r="B234" s="16" t="s">
        <v>464</v>
      </c>
      <c r="C234" s="17" t="s">
        <v>465</v>
      </c>
      <c r="D234" s="62" t="s">
        <v>466</v>
      </c>
      <c r="E234" s="35" t="s">
        <v>467</v>
      </c>
      <c r="F234" s="18">
        <f>I234+I235</f>
        <v>6.49</v>
      </c>
      <c r="G234" s="19">
        <v>1990</v>
      </c>
      <c r="H234" s="6"/>
      <c r="I234" s="28">
        <v>2.29</v>
      </c>
      <c r="J234" s="44" t="s">
        <v>41</v>
      </c>
      <c r="K234" s="6" t="s">
        <v>31</v>
      </c>
      <c r="L234" s="19" t="s">
        <v>25</v>
      </c>
      <c r="M234" s="6"/>
      <c r="N234" s="6"/>
      <c r="O234" s="6">
        <f t="shared" si="92"/>
        <v>2.29</v>
      </c>
      <c r="P234" s="6"/>
      <c r="Q234" s="6"/>
      <c r="R234" s="6">
        <f t="shared" si="93"/>
        <v>2.29</v>
      </c>
      <c r="S234" s="6"/>
      <c r="T234" s="6"/>
      <c r="U234" s="6">
        <f t="shared" si="94"/>
        <v>2.29</v>
      </c>
      <c r="V234" s="6"/>
      <c r="W234" s="6"/>
      <c r="X234" s="6">
        <f t="shared" si="95"/>
        <v>2.29</v>
      </c>
      <c r="Y234" s="6"/>
      <c r="Z234" s="6"/>
      <c r="AA234" s="6">
        <f t="shared" si="96"/>
        <v>2.29</v>
      </c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10"/>
    </row>
    <row r="235" s="2" customFormat="1" customHeight="1" spans="1:38">
      <c r="A235" s="34"/>
      <c r="B235" s="21"/>
      <c r="C235" s="22"/>
      <c r="D235" s="63"/>
      <c r="E235" s="36"/>
      <c r="F235" s="23"/>
      <c r="G235" s="19">
        <v>1982</v>
      </c>
      <c r="H235" s="6"/>
      <c r="I235" s="28">
        <f>3.55+0.65</f>
        <v>4.2</v>
      </c>
      <c r="J235" s="44" t="s">
        <v>30</v>
      </c>
      <c r="K235" s="6" t="s">
        <v>31</v>
      </c>
      <c r="L235" s="19" t="s">
        <v>25</v>
      </c>
      <c r="M235" s="6"/>
      <c r="N235" s="6"/>
      <c r="O235" s="6">
        <f t="shared" si="92"/>
        <v>4.2</v>
      </c>
      <c r="P235" s="6"/>
      <c r="Q235" s="6"/>
      <c r="R235" s="6">
        <f t="shared" si="93"/>
        <v>4.2</v>
      </c>
      <c r="S235" s="6"/>
      <c r="T235" s="6"/>
      <c r="U235" s="6">
        <f t="shared" si="94"/>
        <v>4.2</v>
      </c>
      <c r="V235" s="6"/>
      <c r="W235" s="6"/>
      <c r="X235" s="6">
        <f t="shared" si="95"/>
        <v>4.2</v>
      </c>
      <c r="Y235" s="6"/>
      <c r="Z235" s="6"/>
      <c r="AA235" s="6">
        <f t="shared" si="96"/>
        <v>4.2</v>
      </c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10"/>
    </row>
    <row r="236" s="2" customFormat="1" customHeight="1" spans="1:38">
      <c r="A236" s="12">
        <v>115</v>
      </c>
      <c r="B236" s="16" t="s">
        <v>468</v>
      </c>
      <c r="C236" s="17" t="s">
        <v>469</v>
      </c>
      <c r="D236" s="17" t="s">
        <v>470</v>
      </c>
      <c r="E236" s="17" t="s">
        <v>471</v>
      </c>
      <c r="F236" s="18">
        <f>I236+I237</f>
        <v>6.61</v>
      </c>
      <c r="G236" s="19">
        <v>1982</v>
      </c>
      <c r="H236" s="6"/>
      <c r="I236" s="6">
        <v>1.3</v>
      </c>
      <c r="J236" s="48" t="s">
        <v>30</v>
      </c>
      <c r="K236" s="6" t="s">
        <v>31</v>
      </c>
      <c r="L236" s="19" t="s">
        <v>25</v>
      </c>
      <c r="M236" s="6"/>
      <c r="N236" s="6"/>
      <c r="O236" s="6">
        <f t="shared" si="92"/>
        <v>1.3</v>
      </c>
      <c r="P236" s="6"/>
      <c r="Q236" s="6"/>
      <c r="R236" s="6">
        <f t="shared" si="93"/>
        <v>1.3</v>
      </c>
      <c r="S236" s="6"/>
      <c r="T236" s="6"/>
      <c r="U236" s="6">
        <f t="shared" si="94"/>
        <v>1.3</v>
      </c>
      <c r="V236" s="6"/>
      <c r="W236" s="6"/>
      <c r="X236" s="6">
        <f t="shared" si="95"/>
        <v>1.3</v>
      </c>
      <c r="Y236" s="6"/>
      <c r="Z236" s="6"/>
      <c r="AA236" s="6">
        <f t="shared" si="96"/>
        <v>1.3</v>
      </c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10"/>
    </row>
    <row r="237" s="2" customFormat="1" customHeight="1" spans="1:38">
      <c r="A237" s="14"/>
      <c r="B237" s="25"/>
      <c r="C237" s="26"/>
      <c r="D237" s="26"/>
      <c r="E237" s="26"/>
      <c r="F237" s="27"/>
      <c r="G237" s="19">
        <v>1982</v>
      </c>
      <c r="H237" s="6"/>
      <c r="I237" s="6">
        <v>5.31</v>
      </c>
      <c r="J237" s="48" t="s">
        <v>30</v>
      </c>
      <c r="K237" s="6" t="s">
        <v>31</v>
      </c>
      <c r="L237" s="19" t="s">
        <v>25</v>
      </c>
      <c r="M237" s="6"/>
      <c r="N237" s="6"/>
      <c r="O237" s="6">
        <f t="shared" si="92"/>
        <v>5.31</v>
      </c>
      <c r="P237" s="6"/>
      <c r="Q237" s="6"/>
      <c r="R237" s="6">
        <f t="shared" si="93"/>
        <v>5.31</v>
      </c>
      <c r="S237" s="6"/>
      <c r="T237" s="6"/>
      <c r="U237" s="6">
        <f t="shared" si="94"/>
        <v>5.31</v>
      </c>
      <c r="V237" s="6"/>
      <c r="W237" s="6"/>
      <c r="X237" s="6">
        <f t="shared" si="95"/>
        <v>5.31</v>
      </c>
      <c r="Y237" s="6"/>
      <c r="Z237" s="6"/>
      <c r="AA237" s="6">
        <f t="shared" si="96"/>
        <v>5.31</v>
      </c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10"/>
    </row>
    <row r="238" s="2" customFormat="1" customHeight="1" spans="1:38">
      <c r="A238" s="12">
        <v>116</v>
      </c>
      <c r="B238" s="16" t="s">
        <v>472</v>
      </c>
      <c r="C238" s="17" t="s">
        <v>473</v>
      </c>
      <c r="D238" s="17" t="s">
        <v>474</v>
      </c>
      <c r="E238" s="17" t="s">
        <v>475</v>
      </c>
      <c r="F238" s="18">
        <f>H238+I239+I240</f>
        <v>75.31</v>
      </c>
      <c r="G238" s="19">
        <v>1988</v>
      </c>
      <c r="H238" s="33">
        <v>56.77</v>
      </c>
      <c r="I238" s="6"/>
      <c r="J238" s="46" t="s">
        <v>30</v>
      </c>
      <c r="K238" s="6" t="s">
        <v>31</v>
      </c>
      <c r="L238" s="45" t="s">
        <v>23</v>
      </c>
      <c r="M238" s="6">
        <f>H238</f>
        <v>56.77</v>
      </c>
      <c r="N238" s="6"/>
      <c r="O238" s="6"/>
      <c r="P238" s="6">
        <f>M238</f>
        <v>56.77</v>
      </c>
      <c r="Q238" s="6"/>
      <c r="R238" s="6"/>
      <c r="S238" s="6">
        <f>H238</f>
        <v>56.77</v>
      </c>
      <c r="T238" s="6"/>
      <c r="U238" s="6"/>
      <c r="V238" s="6">
        <f>H238</f>
        <v>56.77</v>
      </c>
      <c r="W238" s="6"/>
      <c r="X238" s="6"/>
      <c r="Y238" s="6">
        <f>H238</f>
        <v>56.77</v>
      </c>
      <c r="Z238" s="6"/>
      <c r="AA238" s="6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10"/>
    </row>
    <row r="239" s="2" customFormat="1" customHeight="1" spans="1:38">
      <c r="A239" s="34"/>
      <c r="B239" s="21"/>
      <c r="C239" s="22"/>
      <c r="D239" s="22"/>
      <c r="E239" s="22"/>
      <c r="F239" s="23"/>
      <c r="G239" s="19">
        <v>1994</v>
      </c>
      <c r="H239" s="6"/>
      <c r="I239" s="33">
        <v>13.5</v>
      </c>
      <c r="J239" s="46" t="s">
        <v>32</v>
      </c>
      <c r="K239" s="6" t="s">
        <v>31</v>
      </c>
      <c r="L239" s="45" t="s">
        <v>25</v>
      </c>
      <c r="M239" s="6"/>
      <c r="N239" s="6"/>
      <c r="O239" s="6">
        <f>I239</f>
        <v>13.5</v>
      </c>
      <c r="P239" s="6"/>
      <c r="Q239" s="6"/>
      <c r="R239" s="6">
        <f>I239</f>
        <v>13.5</v>
      </c>
      <c r="S239" s="6"/>
      <c r="T239" s="6"/>
      <c r="U239" s="6">
        <f>I239</f>
        <v>13.5</v>
      </c>
      <c r="V239" s="6"/>
      <c r="W239" s="6"/>
      <c r="X239" s="6">
        <f>I239</f>
        <v>13.5</v>
      </c>
      <c r="Y239" s="6"/>
      <c r="Z239" s="6"/>
      <c r="AA239" s="6">
        <f>I239</f>
        <v>13.5</v>
      </c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10"/>
    </row>
    <row r="240" s="2" customFormat="1" customHeight="1" spans="1:38">
      <c r="A240" s="14"/>
      <c r="B240" s="25"/>
      <c r="C240" s="26"/>
      <c r="D240" s="26"/>
      <c r="E240" s="26"/>
      <c r="F240" s="27"/>
      <c r="G240" s="19">
        <v>1994</v>
      </c>
      <c r="H240" s="6"/>
      <c r="I240" s="33">
        <v>5.04</v>
      </c>
      <c r="J240" s="46" t="s">
        <v>41</v>
      </c>
      <c r="K240" s="6" t="s">
        <v>31</v>
      </c>
      <c r="L240" s="45" t="s">
        <v>25</v>
      </c>
      <c r="M240" s="6"/>
      <c r="N240" s="6"/>
      <c r="O240" s="6">
        <f>I240</f>
        <v>5.04</v>
      </c>
      <c r="P240" s="6"/>
      <c r="Q240" s="6"/>
      <c r="R240" s="6">
        <f>I240</f>
        <v>5.04</v>
      </c>
      <c r="S240" s="6"/>
      <c r="T240" s="6"/>
      <c r="U240" s="6">
        <f>I240</f>
        <v>5.04</v>
      </c>
      <c r="V240" s="6"/>
      <c r="W240" s="6"/>
      <c r="X240" s="6">
        <f>I240</f>
        <v>5.04</v>
      </c>
      <c r="Y240" s="6"/>
      <c r="Z240" s="6"/>
      <c r="AA240" s="6">
        <f>I240</f>
        <v>5.04</v>
      </c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10"/>
    </row>
    <row r="241" s="2" customFormat="1" customHeight="1" spans="1:38">
      <c r="A241" s="12">
        <v>117</v>
      </c>
      <c r="B241" s="16" t="s">
        <v>476</v>
      </c>
      <c r="C241" s="17" t="s">
        <v>473</v>
      </c>
      <c r="D241" s="17" t="s">
        <v>477</v>
      </c>
      <c r="E241" s="17" t="s">
        <v>478</v>
      </c>
      <c r="F241" s="18">
        <f>H241+I242+I243</f>
        <v>52.31</v>
      </c>
      <c r="G241" s="19">
        <v>1988</v>
      </c>
      <c r="H241" s="33">
        <v>21.07</v>
      </c>
      <c r="I241" s="6"/>
      <c r="J241" s="46" t="s">
        <v>30</v>
      </c>
      <c r="K241" s="6" t="s">
        <v>31</v>
      </c>
      <c r="L241" s="45" t="s">
        <v>23</v>
      </c>
      <c r="M241" s="6">
        <f t="shared" ref="M241:M247" si="97">H241</f>
        <v>21.07</v>
      </c>
      <c r="N241" s="6"/>
      <c r="O241" s="6"/>
      <c r="P241" s="6">
        <f t="shared" ref="P241:P247" si="98">M241</f>
        <v>21.07</v>
      </c>
      <c r="Q241" s="6"/>
      <c r="R241" s="6"/>
      <c r="S241" s="6">
        <f t="shared" ref="S241:S247" si="99">H241</f>
        <v>21.07</v>
      </c>
      <c r="T241" s="6"/>
      <c r="U241" s="6"/>
      <c r="V241" s="6">
        <f t="shared" ref="V241:V247" si="100">H241</f>
        <v>21.07</v>
      </c>
      <c r="W241" s="6"/>
      <c r="X241" s="6"/>
      <c r="Y241" s="6">
        <f t="shared" ref="Y241:Y247" si="101">H241</f>
        <v>21.07</v>
      </c>
      <c r="Z241" s="6"/>
      <c r="AA241" s="6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10"/>
    </row>
    <row r="242" s="2" customFormat="1" customHeight="1" spans="1:38">
      <c r="A242" s="34"/>
      <c r="B242" s="21"/>
      <c r="C242" s="22"/>
      <c r="D242" s="22"/>
      <c r="E242" s="22"/>
      <c r="F242" s="23"/>
      <c r="G242" s="19">
        <v>1994</v>
      </c>
      <c r="H242" s="6"/>
      <c r="I242" s="33">
        <v>15.76</v>
      </c>
      <c r="J242" s="46" t="s">
        <v>30</v>
      </c>
      <c r="K242" s="6" t="s">
        <v>31</v>
      </c>
      <c r="L242" s="45" t="s">
        <v>24</v>
      </c>
      <c r="M242" s="6"/>
      <c r="N242" s="33">
        <v>15.76</v>
      </c>
      <c r="O242" s="6"/>
      <c r="P242" s="6"/>
      <c r="Q242" s="33">
        <v>15.76</v>
      </c>
      <c r="R242" s="6"/>
      <c r="S242" s="6"/>
      <c r="T242" s="33">
        <v>15.76</v>
      </c>
      <c r="U242" s="6"/>
      <c r="V242" s="6"/>
      <c r="W242" s="33">
        <v>15.76</v>
      </c>
      <c r="X242" s="6"/>
      <c r="Y242" s="6"/>
      <c r="Z242" s="33">
        <v>15.76</v>
      </c>
      <c r="AA242" s="6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0"/>
    </row>
    <row r="243" s="2" customFormat="1" customHeight="1" spans="1:38">
      <c r="A243" s="14"/>
      <c r="B243" s="25"/>
      <c r="C243" s="26"/>
      <c r="D243" s="26"/>
      <c r="E243" s="26"/>
      <c r="F243" s="27"/>
      <c r="G243" s="19">
        <v>1994</v>
      </c>
      <c r="H243" s="6"/>
      <c r="I243" s="33">
        <v>15.48</v>
      </c>
      <c r="J243" s="46" t="s">
        <v>30</v>
      </c>
      <c r="K243" s="6" t="s">
        <v>31</v>
      </c>
      <c r="L243" s="45" t="s">
        <v>24</v>
      </c>
      <c r="M243" s="6"/>
      <c r="N243" s="33">
        <v>15.48</v>
      </c>
      <c r="O243" s="6"/>
      <c r="P243" s="6"/>
      <c r="Q243" s="33">
        <v>15.48</v>
      </c>
      <c r="R243" s="6"/>
      <c r="S243" s="6"/>
      <c r="T243" s="33">
        <v>15.48</v>
      </c>
      <c r="U243" s="6"/>
      <c r="V243" s="6"/>
      <c r="W243" s="33">
        <v>15.48</v>
      </c>
      <c r="X243" s="6"/>
      <c r="Y243" s="6"/>
      <c r="Z243" s="33">
        <v>15.48</v>
      </c>
      <c r="AA243" s="6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10"/>
    </row>
    <row r="244" s="2" customFormat="1" customHeight="1" spans="1:38">
      <c r="A244" s="12">
        <v>118</v>
      </c>
      <c r="B244" s="16" t="s">
        <v>479</v>
      </c>
      <c r="C244" s="17" t="s">
        <v>480</v>
      </c>
      <c r="D244" s="17" t="s">
        <v>481</v>
      </c>
      <c r="E244" s="17" t="s">
        <v>482</v>
      </c>
      <c r="F244" s="18">
        <f>H244+I245</f>
        <v>60.42</v>
      </c>
      <c r="G244" s="19">
        <v>1989</v>
      </c>
      <c r="H244" s="29">
        <v>43.2</v>
      </c>
      <c r="I244" s="6"/>
      <c r="J244" s="46" t="s">
        <v>30</v>
      </c>
      <c r="K244" s="6" t="s">
        <v>31</v>
      </c>
      <c r="L244" s="45" t="s">
        <v>23</v>
      </c>
      <c r="M244" s="6">
        <f t="shared" si="97"/>
        <v>43.2</v>
      </c>
      <c r="N244" s="6"/>
      <c r="O244" s="6"/>
      <c r="P244" s="6">
        <f t="shared" si="98"/>
        <v>43.2</v>
      </c>
      <c r="Q244" s="6"/>
      <c r="R244" s="6"/>
      <c r="S244" s="6">
        <f t="shared" si="99"/>
        <v>43.2</v>
      </c>
      <c r="T244" s="6"/>
      <c r="U244" s="6"/>
      <c r="V244" s="6">
        <f t="shared" si="100"/>
        <v>43.2</v>
      </c>
      <c r="W244" s="6"/>
      <c r="X244" s="6"/>
      <c r="Y244" s="6">
        <f t="shared" si="101"/>
        <v>43.2</v>
      </c>
      <c r="Z244" s="6"/>
      <c r="AA244" s="6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10"/>
    </row>
    <row r="245" s="2" customFormat="1" customHeight="1" spans="1:38">
      <c r="A245" s="14"/>
      <c r="B245" s="25"/>
      <c r="C245" s="26"/>
      <c r="D245" s="26"/>
      <c r="E245" s="26"/>
      <c r="F245" s="27"/>
      <c r="G245" s="19">
        <v>2001</v>
      </c>
      <c r="H245" s="6"/>
      <c r="I245" s="29">
        <v>17.22</v>
      </c>
      <c r="J245" s="46" t="s">
        <v>32</v>
      </c>
      <c r="K245" s="6" t="s">
        <v>31</v>
      </c>
      <c r="L245" s="45" t="s">
        <v>25</v>
      </c>
      <c r="M245" s="6"/>
      <c r="N245" s="6"/>
      <c r="O245" s="6">
        <f>I245</f>
        <v>17.22</v>
      </c>
      <c r="P245" s="6"/>
      <c r="Q245" s="6"/>
      <c r="R245" s="6">
        <f>I245</f>
        <v>17.22</v>
      </c>
      <c r="S245" s="6"/>
      <c r="T245" s="6"/>
      <c r="U245" s="6">
        <f>I245</f>
        <v>17.22</v>
      </c>
      <c r="V245" s="6"/>
      <c r="W245" s="6"/>
      <c r="X245" s="6">
        <f>I245</f>
        <v>17.22</v>
      </c>
      <c r="Y245" s="6"/>
      <c r="Z245" s="6"/>
      <c r="AA245" s="6">
        <f>I245</f>
        <v>17.22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0"/>
    </row>
    <row r="246" s="2" customFormat="1" customHeight="1" spans="1:38">
      <c r="A246" s="12">
        <v>119</v>
      </c>
      <c r="B246" s="16" t="s">
        <v>483</v>
      </c>
      <c r="C246" s="17" t="s">
        <v>480</v>
      </c>
      <c r="D246" s="17" t="s">
        <v>484</v>
      </c>
      <c r="E246" s="17" t="s">
        <v>485</v>
      </c>
      <c r="F246" s="18">
        <f>H246+H247</f>
        <v>82.06</v>
      </c>
      <c r="G246" s="19">
        <v>1989</v>
      </c>
      <c r="H246" s="29">
        <v>34.62</v>
      </c>
      <c r="I246" s="6"/>
      <c r="J246" s="46" t="s">
        <v>30</v>
      </c>
      <c r="K246" s="6" t="s">
        <v>31</v>
      </c>
      <c r="L246" s="45" t="s">
        <v>23</v>
      </c>
      <c r="M246" s="6">
        <f t="shared" si="97"/>
        <v>34.62</v>
      </c>
      <c r="N246" s="6"/>
      <c r="O246" s="6"/>
      <c r="P246" s="6">
        <f t="shared" si="98"/>
        <v>34.62</v>
      </c>
      <c r="Q246" s="6"/>
      <c r="R246" s="6"/>
      <c r="S246" s="6">
        <f t="shared" si="99"/>
        <v>34.62</v>
      </c>
      <c r="T246" s="6"/>
      <c r="U246" s="6"/>
      <c r="V246" s="6">
        <f t="shared" si="100"/>
        <v>34.62</v>
      </c>
      <c r="W246" s="6"/>
      <c r="X246" s="6"/>
      <c r="Y246" s="6">
        <f t="shared" si="101"/>
        <v>34.62</v>
      </c>
      <c r="Z246" s="6"/>
      <c r="AA246" s="6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0"/>
    </row>
    <row r="247" s="2" customFormat="1" customHeight="1" spans="1:38">
      <c r="A247" s="14"/>
      <c r="B247" s="25"/>
      <c r="C247" s="26"/>
      <c r="D247" s="26"/>
      <c r="E247" s="26"/>
      <c r="F247" s="27"/>
      <c r="G247" s="19">
        <v>1989</v>
      </c>
      <c r="H247" s="29">
        <f>46.34+1.1</f>
        <v>47.44</v>
      </c>
      <c r="I247" s="6"/>
      <c r="J247" s="46" t="s">
        <v>30</v>
      </c>
      <c r="K247" s="6" t="s">
        <v>31</v>
      </c>
      <c r="L247" s="45" t="s">
        <v>23</v>
      </c>
      <c r="M247" s="6">
        <f t="shared" si="97"/>
        <v>47.44</v>
      </c>
      <c r="N247" s="6"/>
      <c r="O247" s="6"/>
      <c r="P247" s="6">
        <f t="shared" si="98"/>
        <v>47.44</v>
      </c>
      <c r="Q247" s="6"/>
      <c r="R247" s="6"/>
      <c r="S247" s="6">
        <f t="shared" si="99"/>
        <v>47.44</v>
      </c>
      <c r="T247" s="6"/>
      <c r="U247" s="6"/>
      <c r="V247" s="6">
        <f t="shared" si="100"/>
        <v>47.44</v>
      </c>
      <c r="W247" s="6"/>
      <c r="X247" s="6"/>
      <c r="Y247" s="6">
        <f t="shared" si="101"/>
        <v>47.44</v>
      </c>
      <c r="Z247" s="6"/>
      <c r="AA247" s="6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0"/>
    </row>
    <row r="248" s="2" customFormat="1" customHeight="1" spans="1:38">
      <c r="A248" s="12">
        <v>120</v>
      </c>
      <c r="B248" s="16" t="s">
        <v>486</v>
      </c>
      <c r="C248" s="17" t="s">
        <v>487</v>
      </c>
      <c r="D248" s="17" t="s">
        <v>488</v>
      </c>
      <c r="E248" s="17" t="s">
        <v>489</v>
      </c>
      <c r="F248" s="18">
        <f>I248+I249+I250+I251</f>
        <v>89.88</v>
      </c>
      <c r="G248" s="19">
        <v>1998</v>
      </c>
      <c r="H248" s="6"/>
      <c r="I248" s="29">
        <v>60.83</v>
      </c>
      <c r="J248" s="46" t="s">
        <v>30</v>
      </c>
      <c r="K248" s="6" t="s">
        <v>31</v>
      </c>
      <c r="L248" s="45" t="s">
        <v>24</v>
      </c>
      <c r="M248" s="6"/>
      <c r="N248" s="29">
        <v>60.83</v>
      </c>
      <c r="O248" s="6"/>
      <c r="P248" s="6"/>
      <c r="Q248" s="29">
        <v>60.83</v>
      </c>
      <c r="R248" s="6"/>
      <c r="S248" s="6"/>
      <c r="T248" s="29">
        <v>60.83</v>
      </c>
      <c r="U248" s="6"/>
      <c r="V248" s="6"/>
      <c r="W248" s="29">
        <v>60.83</v>
      </c>
      <c r="X248" s="6"/>
      <c r="Y248" s="6"/>
      <c r="Z248" s="29">
        <v>60.83</v>
      </c>
      <c r="AA248" s="6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0"/>
    </row>
    <row r="249" s="2" customFormat="1" customHeight="1" spans="1:38">
      <c r="A249" s="34"/>
      <c r="B249" s="21"/>
      <c r="C249" s="22"/>
      <c r="D249" s="22"/>
      <c r="E249" s="22"/>
      <c r="F249" s="23"/>
      <c r="G249" s="19">
        <v>1998</v>
      </c>
      <c r="H249" s="6"/>
      <c r="I249" s="29">
        <v>1.91</v>
      </c>
      <c r="J249" s="46" t="s">
        <v>30</v>
      </c>
      <c r="K249" s="6" t="s">
        <v>31</v>
      </c>
      <c r="L249" s="45" t="s">
        <v>25</v>
      </c>
      <c r="M249" s="6"/>
      <c r="N249" s="6"/>
      <c r="O249" s="6">
        <f t="shared" ref="O249:O252" si="102">I249</f>
        <v>1.91</v>
      </c>
      <c r="P249" s="6"/>
      <c r="Q249" s="6"/>
      <c r="R249" s="6">
        <f t="shared" ref="R249:R252" si="103">I249</f>
        <v>1.91</v>
      </c>
      <c r="S249" s="6"/>
      <c r="T249" s="6"/>
      <c r="U249" s="6">
        <f t="shared" ref="U249:U252" si="104">I249</f>
        <v>1.91</v>
      </c>
      <c r="V249" s="6"/>
      <c r="W249" s="6"/>
      <c r="X249" s="6">
        <f t="shared" ref="X249:X252" si="105">I249</f>
        <v>1.91</v>
      </c>
      <c r="Y249" s="6"/>
      <c r="Z249" s="6"/>
      <c r="AA249" s="6">
        <f t="shared" ref="AA249:AA252" si="106">I249</f>
        <v>1.91</v>
      </c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0"/>
    </row>
    <row r="250" s="2" customFormat="1" customHeight="1" spans="1:38">
      <c r="A250" s="34"/>
      <c r="B250" s="21"/>
      <c r="C250" s="22"/>
      <c r="D250" s="22"/>
      <c r="E250" s="22"/>
      <c r="F250" s="23"/>
      <c r="G250" s="19">
        <v>1998</v>
      </c>
      <c r="H250" s="6"/>
      <c r="I250" s="29">
        <v>12.79</v>
      </c>
      <c r="J250" s="46" t="s">
        <v>41</v>
      </c>
      <c r="K250" s="6" t="s">
        <v>31</v>
      </c>
      <c r="L250" s="45" t="s">
        <v>25</v>
      </c>
      <c r="M250" s="6"/>
      <c r="N250" s="6"/>
      <c r="O250" s="6">
        <f t="shared" si="102"/>
        <v>12.79</v>
      </c>
      <c r="P250" s="6"/>
      <c r="Q250" s="6"/>
      <c r="R250" s="6">
        <f t="shared" si="103"/>
        <v>12.79</v>
      </c>
      <c r="S250" s="6"/>
      <c r="T250" s="6"/>
      <c r="U250" s="6">
        <f t="shared" si="104"/>
        <v>12.79</v>
      </c>
      <c r="V250" s="6"/>
      <c r="W250" s="6"/>
      <c r="X250" s="6">
        <f t="shared" si="105"/>
        <v>12.79</v>
      </c>
      <c r="Y250" s="6"/>
      <c r="Z250" s="6"/>
      <c r="AA250" s="6">
        <f t="shared" si="106"/>
        <v>12.79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10"/>
    </row>
    <row r="251" s="2" customFormat="1" customHeight="1" spans="1:38">
      <c r="A251" s="14"/>
      <c r="B251" s="25"/>
      <c r="C251" s="26"/>
      <c r="D251" s="26"/>
      <c r="E251" s="26"/>
      <c r="F251" s="27"/>
      <c r="G251" s="19">
        <v>1998</v>
      </c>
      <c r="H251" s="6"/>
      <c r="I251" s="29">
        <v>14.35</v>
      </c>
      <c r="J251" s="46" t="s">
        <v>490</v>
      </c>
      <c r="K251" s="6" t="s">
        <v>31</v>
      </c>
      <c r="L251" s="45" t="s">
        <v>25</v>
      </c>
      <c r="M251" s="6"/>
      <c r="N251" s="6"/>
      <c r="O251" s="6">
        <f t="shared" si="102"/>
        <v>14.35</v>
      </c>
      <c r="P251" s="6"/>
      <c r="Q251" s="6"/>
      <c r="R251" s="6">
        <f t="shared" si="103"/>
        <v>14.35</v>
      </c>
      <c r="S251" s="6"/>
      <c r="T251" s="6"/>
      <c r="U251" s="6">
        <f t="shared" si="104"/>
        <v>14.35</v>
      </c>
      <c r="V251" s="6"/>
      <c r="W251" s="6"/>
      <c r="X251" s="6">
        <f t="shared" si="105"/>
        <v>14.35</v>
      </c>
      <c r="Y251" s="6"/>
      <c r="Z251" s="6"/>
      <c r="AA251" s="6">
        <f t="shared" si="106"/>
        <v>14.35</v>
      </c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10"/>
    </row>
    <row r="252" s="2" customFormat="1" customHeight="1" spans="1:38">
      <c r="A252" s="5">
        <v>121</v>
      </c>
      <c r="B252" s="30" t="s">
        <v>491</v>
      </c>
      <c r="C252" s="19" t="s">
        <v>487</v>
      </c>
      <c r="D252" s="19" t="s">
        <v>492</v>
      </c>
      <c r="E252" s="19" t="s">
        <v>493</v>
      </c>
      <c r="F252" s="29">
        <v>60.83</v>
      </c>
      <c r="G252" s="19">
        <v>1998</v>
      </c>
      <c r="H252" s="6"/>
      <c r="I252" s="29">
        <v>60.83</v>
      </c>
      <c r="J252" s="46" t="s">
        <v>41</v>
      </c>
      <c r="K252" s="6" t="s">
        <v>31</v>
      </c>
      <c r="L252" s="45" t="s">
        <v>25</v>
      </c>
      <c r="M252" s="6"/>
      <c r="N252" s="6"/>
      <c r="O252" s="6">
        <f t="shared" si="102"/>
        <v>60.83</v>
      </c>
      <c r="P252" s="6"/>
      <c r="Q252" s="6"/>
      <c r="R252" s="6">
        <f t="shared" si="103"/>
        <v>60.83</v>
      </c>
      <c r="S252" s="6"/>
      <c r="T252" s="6"/>
      <c r="U252" s="6">
        <f t="shared" si="104"/>
        <v>60.83</v>
      </c>
      <c r="V252" s="6"/>
      <c r="W252" s="6"/>
      <c r="X252" s="6">
        <f t="shared" si="105"/>
        <v>60.83</v>
      </c>
      <c r="Y252" s="6"/>
      <c r="Z252" s="6"/>
      <c r="AA252" s="6">
        <f t="shared" si="106"/>
        <v>60.83</v>
      </c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10"/>
    </row>
    <row r="253" s="2" customFormat="1" customHeight="1" spans="1:38">
      <c r="A253" s="12">
        <v>122</v>
      </c>
      <c r="B253" s="16" t="s">
        <v>494</v>
      </c>
      <c r="C253" s="17" t="s">
        <v>495</v>
      </c>
      <c r="D253" s="17" t="s">
        <v>496</v>
      </c>
      <c r="E253" s="17" t="s">
        <v>497</v>
      </c>
      <c r="F253" s="18">
        <f>I253+I254</f>
        <v>38.34</v>
      </c>
      <c r="G253" s="19">
        <v>1988</v>
      </c>
      <c r="H253" s="6"/>
      <c r="I253" s="28">
        <v>32.44</v>
      </c>
      <c r="J253" s="44" t="s">
        <v>30</v>
      </c>
      <c r="K253" s="6" t="s">
        <v>31</v>
      </c>
      <c r="L253" s="45" t="s">
        <v>24</v>
      </c>
      <c r="M253" s="6"/>
      <c r="N253" s="28">
        <v>32.44</v>
      </c>
      <c r="O253" s="6"/>
      <c r="P253" s="6"/>
      <c r="Q253" s="28">
        <v>32.44</v>
      </c>
      <c r="R253" s="6"/>
      <c r="S253" s="6"/>
      <c r="T253" s="28">
        <v>32.44</v>
      </c>
      <c r="U253" s="6"/>
      <c r="V253" s="6"/>
      <c r="W253" s="28">
        <v>32.44</v>
      </c>
      <c r="X253" s="6"/>
      <c r="Y253" s="6"/>
      <c r="Z253" s="28">
        <v>32.44</v>
      </c>
      <c r="AA253" s="6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10"/>
    </row>
    <row r="254" s="2" customFormat="1" customHeight="1" spans="1:38">
      <c r="A254" s="14"/>
      <c r="B254" s="25"/>
      <c r="C254" s="26"/>
      <c r="D254" s="26"/>
      <c r="E254" s="26"/>
      <c r="F254" s="27"/>
      <c r="G254" s="19">
        <v>1988</v>
      </c>
      <c r="H254" s="6"/>
      <c r="I254" s="28">
        <v>5.9</v>
      </c>
      <c r="J254" s="44" t="s">
        <v>30</v>
      </c>
      <c r="K254" s="6" t="s">
        <v>31</v>
      </c>
      <c r="L254" s="45" t="s">
        <v>25</v>
      </c>
      <c r="M254" s="6"/>
      <c r="N254" s="6"/>
      <c r="O254" s="6">
        <f>I254</f>
        <v>5.9</v>
      </c>
      <c r="P254" s="6"/>
      <c r="Q254" s="6"/>
      <c r="R254" s="6">
        <f>I254</f>
        <v>5.9</v>
      </c>
      <c r="S254" s="6"/>
      <c r="T254" s="6"/>
      <c r="U254" s="6">
        <f>I254</f>
        <v>5.9</v>
      </c>
      <c r="V254" s="6"/>
      <c r="W254" s="6"/>
      <c r="X254" s="6">
        <f>I254</f>
        <v>5.9</v>
      </c>
      <c r="Y254" s="6"/>
      <c r="Z254" s="6"/>
      <c r="AA254" s="6">
        <f>I254</f>
        <v>5.9</v>
      </c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10"/>
    </row>
    <row r="255" s="2" customFormat="1" customHeight="1" spans="1:38">
      <c r="A255" s="5">
        <v>123</v>
      </c>
      <c r="B255" s="30" t="s">
        <v>498</v>
      </c>
      <c r="C255" s="19" t="s">
        <v>499</v>
      </c>
      <c r="D255" s="19" t="s">
        <v>500</v>
      </c>
      <c r="E255" s="19" t="s">
        <v>501</v>
      </c>
      <c r="F255" s="6">
        <v>4.2</v>
      </c>
      <c r="G255" s="19">
        <v>1982</v>
      </c>
      <c r="H255" s="6"/>
      <c r="I255" s="6">
        <v>4.2</v>
      </c>
      <c r="J255" s="44" t="s">
        <v>30</v>
      </c>
      <c r="K255" s="6" t="s">
        <v>31</v>
      </c>
      <c r="L255" s="45" t="s">
        <v>25</v>
      </c>
      <c r="M255" s="6"/>
      <c r="N255" s="6"/>
      <c r="O255" s="6">
        <f>I255</f>
        <v>4.2</v>
      </c>
      <c r="P255" s="6"/>
      <c r="Q255" s="6"/>
      <c r="R255" s="6">
        <f>I255</f>
        <v>4.2</v>
      </c>
      <c r="S255" s="6"/>
      <c r="T255" s="6"/>
      <c r="U255" s="6">
        <f>I255</f>
        <v>4.2</v>
      </c>
      <c r="V255" s="6"/>
      <c r="W255" s="6"/>
      <c r="X255" s="6">
        <f>I255</f>
        <v>4.2</v>
      </c>
      <c r="Y255" s="6"/>
      <c r="Z255" s="6"/>
      <c r="AA255" s="6">
        <f>I255</f>
        <v>4.2</v>
      </c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10"/>
    </row>
    <row r="256" s="2" customFormat="1" customHeight="1" spans="1:38">
      <c r="A256" s="12">
        <v>124</v>
      </c>
      <c r="B256" s="16" t="s">
        <v>502</v>
      </c>
      <c r="C256" s="17" t="s">
        <v>503</v>
      </c>
      <c r="D256" s="17" t="s">
        <v>504</v>
      </c>
      <c r="E256" s="17" t="s">
        <v>505</v>
      </c>
      <c r="F256" s="18">
        <f>H256+I257+I258+I259</f>
        <v>91.68</v>
      </c>
      <c r="G256" s="19">
        <v>1988</v>
      </c>
      <c r="H256" s="33">
        <v>57.39</v>
      </c>
      <c r="I256" s="6"/>
      <c r="J256" s="47" t="s">
        <v>30</v>
      </c>
      <c r="K256" s="6" t="s">
        <v>31</v>
      </c>
      <c r="L256" s="19" t="s">
        <v>23</v>
      </c>
      <c r="M256" s="6">
        <f>H256</f>
        <v>57.39</v>
      </c>
      <c r="N256" s="6"/>
      <c r="O256" s="6"/>
      <c r="P256" s="6">
        <f>M256</f>
        <v>57.39</v>
      </c>
      <c r="Q256" s="6"/>
      <c r="R256" s="6"/>
      <c r="S256" s="6">
        <f>H256</f>
        <v>57.39</v>
      </c>
      <c r="T256" s="6"/>
      <c r="U256" s="6"/>
      <c r="V256" s="6">
        <f>H256</f>
        <v>57.39</v>
      </c>
      <c r="W256" s="6"/>
      <c r="X256" s="6"/>
      <c r="Y256" s="6">
        <f>H256</f>
        <v>57.39</v>
      </c>
      <c r="Z256" s="6"/>
      <c r="AA256" s="6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10"/>
    </row>
    <row r="257" s="2" customFormat="1" customHeight="1" spans="1:38">
      <c r="A257" s="34"/>
      <c r="B257" s="21"/>
      <c r="C257" s="22"/>
      <c r="D257" s="22"/>
      <c r="E257" s="22"/>
      <c r="F257" s="23"/>
      <c r="G257" s="19">
        <v>1988</v>
      </c>
      <c r="H257" s="6"/>
      <c r="I257" s="33">
        <v>10.74</v>
      </c>
      <c r="J257" s="47" t="s">
        <v>41</v>
      </c>
      <c r="K257" s="6" t="s">
        <v>31</v>
      </c>
      <c r="L257" s="19" t="s">
        <v>25</v>
      </c>
      <c r="M257" s="6"/>
      <c r="N257" s="6"/>
      <c r="O257" s="6">
        <f>I257</f>
        <v>10.74</v>
      </c>
      <c r="P257" s="6"/>
      <c r="Q257" s="6"/>
      <c r="R257" s="6">
        <f>I257</f>
        <v>10.74</v>
      </c>
      <c r="S257" s="6"/>
      <c r="T257" s="6"/>
      <c r="U257" s="6">
        <f>I257</f>
        <v>10.74</v>
      </c>
      <c r="V257" s="6"/>
      <c r="W257" s="6"/>
      <c r="X257" s="6">
        <f>I257</f>
        <v>10.74</v>
      </c>
      <c r="Y257" s="6"/>
      <c r="Z257" s="6"/>
      <c r="AA257" s="6">
        <f>I257</f>
        <v>10.74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10"/>
    </row>
    <row r="258" s="2" customFormat="1" customHeight="1" spans="1:38">
      <c r="A258" s="34"/>
      <c r="B258" s="21"/>
      <c r="C258" s="22"/>
      <c r="D258" s="22"/>
      <c r="E258" s="22"/>
      <c r="F258" s="23"/>
      <c r="G258" s="19">
        <v>1988</v>
      </c>
      <c r="H258" s="6"/>
      <c r="I258" s="33">
        <v>15.67</v>
      </c>
      <c r="J258" s="47" t="s">
        <v>32</v>
      </c>
      <c r="K258" s="6" t="s">
        <v>31</v>
      </c>
      <c r="L258" s="19" t="s">
        <v>25</v>
      </c>
      <c r="M258" s="6"/>
      <c r="N258" s="6"/>
      <c r="O258" s="6">
        <f>I258</f>
        <v>15.67</v>
      </c>
      <c r="P258" s="6"/>
      <c r="Q258" s="6"/>
      <c r="R258" s="6">
        <f>I258</f>
        <v>15.67</v>
      </c>
      <c r="S258" s="6"/>
      <c r="T258" s="6"/>
      <c r="U258" s="6">
        <f>I258</f>
        <v>15.67</v>
      </c>
      <c r="V258" s="6"/>
      <c r="W258" s="6"/>
      <c r="X258" s="6">
        <f>I258</f>
        <v>15.67</v>
      </c>
      <c r="Y258" s="6"/>
      <c r="Z258" s="6"/>
      <c r="AA258" s="6">
        <f>I258</f>
        <v>15.67</v>
      </c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10"/>
    </row>
    <row r="259" s="2" customFormat="1" customHeight="1" spans="1:38">
      <c r="A259" s="14"/>
      <c r="B259" s="25"/>
      <c r="C259" s="26"/>
      <c r="D259" s="26"/>
      <c r="E259" s="26"/>
      <c r="F259" s="27"/>
      <c r="G259" s="19">
        <v>1988</v>
      </c>
      <c r="H259" s="6"/>
      <c r="I259" s="33">
        <v>7.88</v>
      </c>
      <c r="J259" s="47" t="s">
        <v>32</v>
      </c>
      <c r="K259" s="6" t="s">
        <v>31</v>
      </c>
      <c r="L259" s="19" t="s">
        <v>25</v>
      </c>
      <c r="M259" s="6"/>
      <c r="N259" s="6"/>
      <c r="O259" s="6">
        <f>I259</f>
        <v>7.88</v>
      </c>
      <c r="P259" s="6"/>
      <c r="Q259" s="6"/>
      <c r="R259" s="6">
        <f>I259</f>
        <v>7.88</v>
      </c>
      <c r="S259" s="6"/>
      <c r="T259" s="6"/>
      <c r="U259" s="6">
        <f>I259</f>
        <v>7.88</v>
      </c>
      <c r="V259" s="6"/>
      <c r="W259" s="6"/>
      <c r="X259" s="6">
        <f>I259</f>
        <v>7.88</v>
      </c>
      <c r="Y259" s="6"/>
      <c r="Z259" s="6"/>
      <c r="AA259" s="6">
        <f>I259</f>
        <v>7.88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10"/>
    </row>
    <row r="260" s="2" customFormat="1" customHeight="1" spans="1:38">
      <c r="A260" s="5">
        <v>125</v>
      </c>
      <c r="B260" s="30" t="s">
        <v>506</v>
      </c>
      <c r="C260" s="19" t="s">
        <v>503</v>
      </c>
      <c r="D260" s="19" t="s">
        <v>507</v>
      </c>
      <c r="E260" s="19" t="s">
        <v>508</v>
      </c>
      <c r="F260" s="6">
        <v>47.13</v>
      </c>
      <c r="G260" s="19">
        <v>1988</v>
      </c>
      <c r="H260" s="6">
        <v>47.13</v>
      </c>
      <c r="I260" s="6"/>
      <c r="J260" s="47" t="s">
        <v>30</v>
      </c>
      <c r="K260" s="6" t="s">
        <v>31</v>
      </c>
      <c r="L260" s="19" t="s">
        <v>23</v>
      </c>
      <c r="M260" s="6">
        <f>H260</f>
        <v>47.13</v>
      </c>
      <c r="N260" s="6"/>
      <c r="O260" s="6"/>
      <c r="P260" s="6">
        <f>M260</f>
        <v>47.13</v>
      </c>
      <c r="Q260" s="6"/>
      <c r="R260" s="6"/>
      <c r="S260" s="6">
        <f>H260</f>
        <v>47.13</v>
      </c>
      <c r="T260" s="6"/>
      <c r="U260" s="6"/>
      <c r="V260" s="6">
        <f>H260</f>
        <v>47.13</v>
      </c>
      <c r="W260" s="6"/>
      <c r="X260" s="6"/>
      <c r="Y260" s="6">
        <f>H260</f>
        <v>47.13</v>
      </c>
      <c r="Z260" s="6"/>
      <c r="AA260" s="6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0"/>
    </row>
    <row r="261" s="2" customFormat="1" customHeight="1" spans="1:38">
      <c r="A261" s="12">
        <v>126</v>
      </c>
      <c r="B261" s="16" t="s">
        <v>509</v>
      </c>
      <c r="C261" s="17" t="s">
        <v>510</v>
      </c>
      <c r="D261" s="17" t="s">
        <v>511</v>
      </c>
      <c r="E261" s="17" t="s">
        <v>512</v>
      </c>
      <c r="F261" s="18">
        <f>I261+I262</f>
        <v>10.13</v>
      </c>
      <c r="G261" s="19">
        <v>1987</v>
      </c>
      <c r="H261" s="6"/>
      <c r="I261" s="54">
        <v>2.69</v>
      </c>
      <c r="J261" s="44" t="s">
        <v>30</v>
      </c>
      <c r="K261" s="6" t="s">
        <v>31</v>
      </c>
      <c r="L261" s="45" t="s">
        <v>25</v>
      </c>
      <c r="M261" s="6"/>
      <c r="N261" s="6"/>
      <c r="O261" s="6">
        <f t="shared" ref="O261:O265" si="107">I261</f>
        <v>2.69</v>
      </c>
      <c r="P261" s="6"/>
      <c r="Q261" s="6"/>
      <c r="R261" s="6">
        <f t="shared" ref="R261:R265" si="108">I261</f>
        <v>2.69</v>
      </c>
      <c r="S261" s="6"/>
      <c r="T261" s="6"/>
      <c r="U261" s="6">
        <f t="shared" ref="U261:U265" si="109">I261</f>
        <v>2.69</v>
      </c>
      <c r="V261" s="6"/>
      <c r="W261" s="6"/>
      <c r="X261" s="6">
        <f t="shared" ref="X261:X265" si="110">I261</f>
        <v>2.69</v>
      </c>
      <c r="Y261" s="6"/>
      <c r="Z261" s="6"/>
      <c r="AA261" s="6">
        <f t="shared" ref="AA261:AA265" si="111">I261</f>
        <v>2.69</v>
      </c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0"/>
    </row>
    <row r="262" s="2" customFormat="1" customHeight="1" spans="1:38">
      <c r="A262" s="14"/>
      <c r="B262" s="25"/>
      <c r="C262" s="26"/>
      <c r="D262" s="26"/>
      <c r="E262" s="26"/>
      <c r="F262" s="27"/>
      <c r="G262" s="19">
        <v>1989</v>
      </c>
      <c r="H262" s="6"/>
      <c r="I262" s="54">
        <v>7.44</v>
      </c>
      <c r="J262" s="44" t="s">
        <v>30</v>
      </c>
      <c r="K262" s="6" t="s">
        <v>31</v>
      </c>
      <c r="L262" s="45" t="s">
        <v>25</v>
      </c>
      <c r="M262" s="6"/>
      <c r="N262" s="6"/>
      <c r="O262" s="6">
        <f t="shared" si="107"/>
        <v>7.44</v>
      </c>
      <c r="P262" s="6"/>
      <c r="Q262" s="6"/>
      <c r="R262" s="6">
        <f t="shared" si="108"/>
        <v>7.44</v>
      </c>
      <c r="S262" s="6"/>
      <c r="T262" s="6"/>
      <c r="U262" s="6">
        <f t="shared" si="109"/>
        <v>7.44</v>
      </c>
      <c r="V262" s="6"/>
      <c r="W262" s="6"/>
      <c r="X262" s="6">
        <f t="shared" si="110"/>
        <v>7.44</v>
      </c>
      <c r="Y262" s="6"/>
      <c r="Z262" s="6"/>
      <c r="AA262" s="6">
        <f t="shared" si="111"/>
        <v>7.44</v>
      </c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10"/>
    </row>
    <row r="263" s="2" customFormat="1" customHeight="1" spans="1:38">
      <c r="A263" s="12">
        <v>127</v>
      </c>
      <c r="B263" s="16" t="s">
        <v>513</v>
      </c>
      <c r="C263" s="17" t="s">
        <v>321</v>
      </c>
      <c r="D263" s="17" t="s">
        <v>514</v>
      </c>
      <c r="E263" s="17" t="s">
        <v>515</v>
      </c>
      <c r="F263" s="18">
        <f>H263+I264+I265</f>
        <v>32.28</v>
      </c>
      <c r="G263" s="19">
        <v>1988</v>
      </c>
      <c r="H263" s="33">
        <v>18.27</v>
      </c>
      <c r="I263" s="6"/>
      <c r="J263" s="46" t="s">
        <v>30</v>
      </c>
      <c r="K263" s="6" t="s">
        <v>31</v>
      </c>
      <c r="L263" s="19" t="s">
        <v>23</v>
      </c>
      <c r="M263" s="6">
        <f>H263</f>
        <v>18.27</v>
      </c>
      <c r="N263" s="6"/>
      <c r="O263" s="6"/>
      <c r="P263" s="6">
        <f>M263</f>
        <v>18.27</v>
      </c>
      <c r="Q263" s="6"/>
      <c r="R263" s="6"/>
      <c r="S263" s="6">
        <f>H263</f>
        <v>18.27</v>
      </c>
      <c r="T263" s="6"/>
      <c r="U263" s="6"/>
      <c r="V263" s="6">
        <f>H263</f>
        <v>18.27</v>
      </c>
      <c r="W263" s="6"/>
      <c r="X263" s="6"/>
      <c r="Y263" s="6">
        <f>H263</f>
        <v>18.27</v>
      </c>
      <c r="Z263" s="6"/>
      <c r="AA263" s="6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10"/>
    </row>
    <row r="264" s="2" customFormat="1" customHeight="1" spans="1:38">
      <c r="A264" s="34"/>
      <c r="B264" s="21"/>
      <c r="C264" s="22"/>
      <c r="D264" s="22"/>
      <c r="E264" s="22"/>
      <c r="F264" s="23"/>
      <c r="G264" s="19">
        <v>1988</v>
      </c>
      <c r="H264" s="6"/>
      <c r="I264" s="33">
        <v>9.86</v>
      </c>
      <c r="J264" s="46" t="s">
        <v>41</v>
      </c>
      <c r="K264" s="6" t="s">
        <v>31</v>
      </c>
      <c r="L264" s="45" t="s">
        <v>25</v>
      </c>
      <c r="M264" s="6"/>
      <c r="N264" s="6"/>
      <c r="O264" s="6">
        <f t="shared" si="107"/>
        <v>9.86</v>
      </c>
      <c r="P264" s="6"/>
      <c r="Q264" s="6"/>
      <c r="R264" s="6">
        <f t="shared" si="108"/>
        <v>9.86</v>
      </c>
      <c r="S264" s="6"/>
      <c r="T264" s="6"/>
      <c r="U264" s="6">
        <f t="shared" si="109"/>
        <v>9.86</v>
      </c>
      <c r="V264" s="6"/>
      <c r="W264" s="6"/>
      <c r="X264" s="6">
        <f t="shared" si="110"/>
        <v>9.86</v>
      </c>
      <c r="Y264" s="6"/>
      <c r="Z264" s="6"/>
      <c r="AA264" s="6">
        <f t="shared" si="111"/>
        <v>9.86</v>
      </c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10"/>
    </row>
    <row r="265" s="2" customFormat="1" customHeight="1" spans="1:38">
      <c r="A265" s="14"/>
      <c r="B265" s="25"/>
      <c r="C265" s="26"/>
      <c r="D265" s="26"/>
      <c r="E265" s="26"/>
      <c r="F265" s="27"/>
      <c r="G265" s="19">
        <v>1988</v>
      </c>
      <c r="H265" s="6"/>
      <c r="I265" s="33">
        <v>4.15</v>
      </c>
      <c r="J265" s="46" t="s">
        <v>32</v>
      </c>
      <c r="K265" s="6" t="s">
        <v>31</v>
      </c>
      <c r="L265" s="45" t="s">
        <v>25</v>
      </c>
      <c r="M265" s="6"/>
      <c r="N265" s="6"/>
      <c r="O265" s="6">
        <f t="shared" si="107"/>
        <v>4.15</v>
      </c>
      <c r="P265" s="6"/>
      <c r="Q265" s="6"/>
      <c r="R265" s="6">
        <f t="shared" si="108"/>
        <v>4.15</v>
      </c>
      <c r="S265" s="6"/>
      <c r="T265" s="6"/>
      <c r="U265" s="6">
        <f t="shared" si="109"/>
        <v>4.15</v>
      </c>
      <c r="V265" s="6"/>
      <c r="W265" s="6"/>
      <c r="X265" s="6">
        <f t="shared" si="110"/>
        <v>4.15</v>
      </c>
      <c r="Y265" s="6"/>
      <c r="Z265" s="6"/>
      <c r="AA265" s="6">
        <f t="shared" si="111"/>
        <v>4.15</v>
      </c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10"/>
    </row>
    <row r="266" s="2" customFormat="1" customHeight="1" spans="1:38">
      <c r="A266" s="5">
        <v>128</v>
      </c>
      <c r="B266" s="30" t="s">
        <v>516</v>
      </c>
      <c r="C266" s="19" t="s">
        <v>517</v>
      </c>
      <c r="D266" s="19" t="s">
        <v>518</v>
      </c>
      <c r="E266" s="19" t="s">
        <v>519</v>
      </c>
      <c r="F266" s="29">
        <v>18.47</v>
      </c>
      <c r="G266" s="19">
        <v>1980</v>
      </c>
      <c r="H266" s="29">
        <v>18.47</v>
      </c>
      <c r="I266" s="6"/>
      <c r="J266" s="46" t="s">
        <v>30</v>
      </c>
      <c r="K266" s="6" t="s">
        <v>31</v>
      </c>
      <c r="L266" s="45" t="s">
        <v>23</v>
      </c>
      <c r="M266" s="6">
        <f>H266</f>
        <v>18.47</v>
      </c>
      <c r="N266" s="6"/>
      <c r="O266" s="6"/>
      <c r="P266" s="6">
        <f>M266</f>
        <v>18.47</v>
      </c>
      <c r="Q266" s="6"/>
      <c r="R266" s="6"/>
      <c r="S266" s="6">
        <f>H266</f>
        <v>18.47</v>
      </c>
      <c r="T266" s="6"/>
      <c r="U266" s="6"/>
      <c r="V266" s="6">
        <f>H266</f>
        <v>18.47</v>
      </c>
      <c r="W266" s="6"/>
      <c r="X266" s="6"/>
      <c r="Y266" s="6">
        <f>H266</f>
        <v>18.47</v>
      </c>
      <c r="Z266" s="6"/>
      <c r="AA266" s="6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10"/>
    </row>
    <row r="267" s="2" customFormat="1" customHeight="1" spans="1:38">
      <c r="A267" s="5"/>
      <c r="B267" s="1"/>
      <c r="C267" s="6" t="s">
        <v>520</v>
      </c>
      <c r="E267" s="6"/>
      <c r="F267" s="64">
        <f>SUM(F5:F266)</f>
        <v>4097.87</v>
      </c>
      <c r="G267" s="13"/>
      <c r="H267" s="6">
        <f>SUM(H5:H266)</f>
        <v>1366.7</v>
      </c>
      <c r="I267" s="43">
        <f>SUM(I5:I266)</f>
        <v>2731.17</v>
      </c>
      <c r="J267" s="6"/>
      <c r="K267" s="6"/>
      <c r="L267" s="68"/>
      <c r="M267" s="6">
        <f t="shared" ref="M267:AA267" si="112">SUM(M5:M266)</f>
        <v>1366.7</v>
      </c>
      <c r="N267" s="6">
        <f t="shared" si="112"/>
        <v>1272.17</v>
      </c>
      <c r="O267" s="6">
        <f t="shared" si="112"/>
        <v>1459</v>
      </c>
      <c r="P267" s="6">
        <f t="shared" si="112"/>
        <v>1366.7</v>
      </c>
      <c r="Q267" s="6">
        <f t="shared" si="112"/>
        <v>1272.17</v>
      </c>
      <c r="R267" s="6">
        <f t="shared" si="112"/>
        <v>1459</v>
      </c>
      <c r="S267" s="6">
        <f t="shared" si="112"/>
        <v>1366.7</v>
      </c>
      <c r="T267" s="6">
        <f t="shared" si="112"/>
        <v>1272.17</v>
      </c>
      <c r="U267" s="6">
        <f t="shared" si="112"/>
        <v>1459</v>
      </c>
      <c r="V267" s="6">
        <f t="shared" si="112"/>
        <v>1366.7</v>
      </c>
      <c r="W267" s="6">
        <f t="shared" si="112"/>
        <v>1272.17</v>
      </c>
      <c r="X267" s="6">
        <f t="shared" si="112"/>
        <v>1459</v>
      </c>
      <c r="Y267" s="6">
        <f t="shared" si="112"/>
        <v>1366.7</v>
      </c>
      <c r="Z267" s="6">
        <f t="shared" si="112"/>
        <v>1272.17</v>
      </c>
      <c r="AA267" s="6">
        <f t="shared" si="112"/>
        <v>1459</v>
      </c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10"/>
    </row>
    <row r="268" s="3" customFormat="1" customHeight="1" spans="1:9">
      <c r="A268" s="65"/>
      <c r="B268" s="51"/>
      <c r="C268" s="66"/>
      <c r="G268" s="67"/>
      <c r="I268" s="69"/>
    </row>
    <row r="269" s="3" customFormat="1" customHeight="1" spans="1:9">
      <c r="A269" s="65"/>
      <c r="B269" s="51"/>
      <c r="C269" s="66"/>
      <c r="G269" s="67"/>
      <c r="I269" s="69"/>
    </row>
    <row r="270" s="3" customFormat="1" customHeight="1" spans="1:9">
      <c r="A270" s="65"/>
      <c r="B270" s="51"/>
      <c r="C270" s="66"/>
      <c r="G270" s="67"/>
      <c r="I270" s="69"/>
    </row>
    <row r="271" s="3" customFormat="1" customHeight="1" spans="1:9">
      <c r="A271" s="65"/>
      <c r="B271" s="51"/>
      <c r="C271" s="66"/>
      <c r="G271" s="67"/>
      <c r="I271" s="69"/>
    </row>
    <row r="272" s="3" customFormat="1" customHeight="1" spans="1:9">
      <c r="A272" s="65"/>
      <c r="B272" s="51"/>
      <c r="C272" s="66"/>
      <c r="G272" s="67"/>
      <c r="I272" s="69"/>
    </row>
    <row r="273" s="3" customFormat="1" customHeight="1" spans="1:9">
      <c r="A273" s="65"/>
      <c r="B273" s="51"/>
      <c r="C273" s="66"/>
      <c r="G273" s="67"/>
      <c r="I273" s="69"/>
    </row>
    <row r="274" s="3" customFormat="1" customHeight="1" spans="1:9">
      <c r="A274" s="65"/>
      <c r="B274" s="51"/>
      <c r="C274" s="66"/>
      <c r="G274" s="67"/>
      <c r="I274" s="69"/>
    </row>
    <row r="275" s="3" customFormat="1" customHeight="1" spans="1:9">
      <c r="A275" s="65"/>
      <c r="B275" s="51"/>
      <c r="C275" s="66"/>
      <c r="G275" s="67"/>
      <c r="I275" s="69"/>
    </row>
    <row r="276" s="3" customFormat="1" customHeight="1" spans="1:9">
      <c r="A276" s="65"/>
      <c r="B276" s="51"/>
      <c r="C276" s="66"/>
      <c r="G276" s="67"/>
      <c r="I276" s="69"/>
    </row>
    <row r="277" s="3" customFormat="1" customHeight="1" spans="1:9">
      <c r="A277" s="65"/>
      <c r="B277" s="51"/>
      <c r="C277" s="66"/>
      <c r="G277" s="67"/>
      <c r="I277" s="69"/>
    </row>
    <row r="278" s="3" customFormat="1" customHeight="1" spans="1:9">
      <c r="A278" s="65"/>
      <c r="B278" s="51"/>
      <c r="C278" s="66"/>
      <c r="G278" s="67"/>
      <c r="I278" s="69"/>
    </row>
    <row r="279" s="3" customFormat="1" customHeight="1" spans="1:9">
      <c r="A279" s="65"/>
      <c r="B279" s="51"/>
      <c r="C279" s="66"/>
      <c r="G279" s="67"/>
      <c r="I279" s="69"/>
    </row>
    <row r="280" s="3" customFormat="1" customHeight="1" spans="1:9">
      <c r="A280" s="65"/>
      <c r="B280" s="51"/>
      <c r="C280" s="66"/>
      <c r="G280" s="67"/>
      <c r="I280" s="69"/>
    </row>
    <row r="281" s="3" customFormat="1" customHeight="1" spans="1:9">
      <c r="A281" s="65"/>
      <c r="B281" s="51"/>
      <c r="C281" s="66"/>
      <c r="G281" s="67"/>
      <c r="I281" s="69"/>
    </row>
    <row r="282" s="3" customFormat="1" customHeight="1" spans="1:9">
      <c r="A282" s="65"/>
      <c r="B282" s="51"/>
      <c r="C282" s="66"/>
      <c r="G282" s="67"/>
      <c r="I282" s="69"/>
    </row>
    <row r="283" s="3" customFormat="1" customHeight="1" spans="1:9">
      <c r="A283" s="65"/>
      <c r="B283" s="51"/>
      <c r="C283" s="66"/>
      <c r="G283" s="67"/>
      <c r="I283" s="69"/>
    </row>
    <row r="284" s="3" customFormat="1" customHeight="1" spans="1:9">
      <c r="A284" s="65"/>
      <c r="B284" s="51"/>
      <c r="C284" s="66"/>
      <c r="G284" s="67"/>
      <c r="I284" s="69"/>
    </row>
    <row r="285" s="3" customFormat="1" customHeight="1" spans="1:9">
      <c r="A285" s="65"/>
      <c r="B285" s="51"/>
      <c r="C285" s="66"/>
      <c r="G285" s="67"/>
      <c r="I285" s="69"/>
    </row>
    <row r="286" s="3" customFormat="1" customHeight="1" spans="1:9">
      <c r="A286" s="65"/>
      <c r="B286" s="51"/>
      <c r="C286" s="66"/>
      <c r="G286" s="67"/>
      <c r="I286" s="69"/>
    </row>
    <row r="287" s="3" customFormat="1" customHeight="1" spans="1:9">
      <c r="A287" s="65"/>
      <c r="B287" s="51"/>
      <c r="C287" s="66"/>
      <c r="G287" s="67"/>
      <c r="I287" s="69"/>
    </row>
    <row r="288" s="3" customFormat="1" customHeight="1" spans="1:9">
      <c r="A288" s="65"/>
      <c r="B288" s="51"/>
      <c r="C288" s="66"/>
      <c r="G288" s="67"/>
      <c r="I288" s="69"/>
    </row>
    <row r="289" s="3" customFormat="1" customHeight="1" spans="1:9">
      <c r="A289" s="65"/>
      <c r="B289" s="51"/>
      <c r="C289" s="66"/>
      <c r="G289" s="67"/>
      <c r="I289" s="69"/>
    </row>
    <row r="290" s="3" customFormat="1" customHeight="1" spans="1:9">
      <c r="A290" s="65"/>
      <c r="B290" s="51"/>
      <c r="C290" s="66"/>
      <c r="G290" s="67"/>
      <c r="I290" s="69"/>
    </row>
    <row r="291" s="3" customFormat="1" customHeight="1" spans="1:9">
      <c r="A291" s="65"/>
      <c r="B291" s="51"/>
      <c r="C291" s="66"/>
      <c r="G291" s="67"/>
      <c r="I291" s="69"/>
    </row>
    <row r="292" s="3" customFormat="1" customHeight="1" spans="1:9">
      <c r="A292" s="65"/>
      <c r="B292" s="51"/>
      <c r="C292" s="66"/>
      <c r="G292" s="67"/>
      <c r="I292" s="69"/>
    </row>
    <row r="293" s="3" customFormat="1" customHeight="1" spans="1:9">
      <c r="A293" s="65"/>
      <c r="B293" s="51"/>
      <c r="C293" s="66"/>
      <c r="G293" s="67"/>
      <c r="I293" s="69"/>
    </row>
    <row r="294" s="3" customFormat="1" customHeight="1" spans="1:9">
      <c r="A294" s="65"/>
      <c r="B294" s="51"/>
      <c r="C294" s="66"/>
      <c r="G294" s="67"/>
      <c r="I294" s="69"/>
    </row>
    <row r="295" s="3" customFormat="1" customHeight="1" spans="1:9">
      <c r="A295" s="65"/>
      <c r="B295" s="51"/>
      <c r="C295" s="66"/>
      <c r="G295" s="67"/>
      <c r="I295" s="69"/>
    </row>
    <row r="296" s="3" customFormat="1" customHeight="1" spans="1:9">
      <c r="A296" s="65"/>
      <c r="B296" s="51"/>
      <c r="C296" s="66"/>
      <c r="G296" s="67"/>
      <c r="I296" s="69"/>
    </row>
    <row r="297" s="3" customFormat="1" customHeight="1" spans="1:9">
      <c r="A297" s="65"/>
      <c r="B297" s="51"/>
      <c r="C297" s="66"/>
      <c r="G297" s="67"/>
      <c r="I297" s="69"/>
    </row>
    <row r="298" s="3" customFormat="1" customHeight="1" spans="1:9">
      <c r="A298" s="65"/>
      <c r="B298" s="51"/>
      <c r="C298" s="66"/>
      <c r="G298" s="67"/>
      <c r="I298" s="69"/>
    </row>
    <row r="299" s="3" customFormat="1" customHeight="1" spans="1:9">
      <c r="A299" s="65"/>
      <c r="B299" s="51"/>
      <c r="C299" s="66"/>
      <c r="G299" s="67"/>
      <c r="I299" s="69"/>
    </row>
    <row r="300" s="3" customFormat="1" customHeight="1" spans="1:9">
      <c r="A300" s="65"/>
      <c r="B300" s="51"/>
      <c r="C300" s="66"/>
      <c r="G300" s="67"/>
      <c r="I300" s="69"/>
    </row>
    <row r="301" s="3" customFormat="1" customHeight="1" spans="1:9">
      <c r="A301" s="65"/>
      <c r="B301" s="51"/>
      <c r="C301" s="66"/>
      <c r="G301" s="67"/>
      <c r="I301" s="69"/>
    </row>
    <row r="302" s="3" customFormat="1" customHeight="1" spans="1:9">
      <c r="A302" s="65"/>
      <c r="B302" s="51"/>
      <c r="C302" s="66"/>
      <c r="G302" s="67"/>
      <c r="I302" s="69"/>
    </row>
    <row r="303" s="3" customFormat="1" customHeight="1" spans="1:9">
      <c r="A303" s="65"/>
      <c r="B303" s="51"/>
      <c r="C303" s="66"/>
      <c r="G303" s="67"/>
      <c r="I303" s="69"/>
    </row>
    <row r="304" s="3" customFormat="1" customHeight="1" spans="1:9">
      <c r="A304" s="65"/>
      <c r="B304" s="51"/>
      <c r="C304" s="66"/>
      <c r="G304" s="67"/>
      <c r="I304" s="69"/>
    </row>
    <row r="305" s="3" customFormat="1" customHeight="1" spans="1:9">
      <c r="A305" s="65"/>
      <c r="B305" s="51"/>
      <c r="C305" s="66"/>
      <c r="G305" s="67"/>
      <c r="I305" s="69"/>
    </row>
    <row r="306" s="3" customFormat="1" customHeight="1" spans="1:9">
      <c r="A306" s="65"/>
      <c r="B306" s="51"/>
      <c r="C306" s="66"/>
      <c r="G306" s="67"/>
      <c r="I306" s="69"/>
    </row>
    <row r="307" s="3" customFormat="1" customHeight="1" spans="1:9">
      <c r="A307" s="65"/>
      <c r="B307" s="51"/>
      <c r="C307" s="66"/>
      <c r="G307" s="67"/>
      <c r="I307" s="69"/>
    </row>
    <row r="308" s="3" customFormat="1" customHeight="1" spans="1:9">
      <c r="A308" s="65"/>
      <c r="B308" s="51"/>
      <c r="C308" s="66"/>
      <c r="G308" s="67"/>
      <c r="I308" s="69"/>
    </row>
    <row r="309" s="3" customFormat="1" customHeight="1" spans="1:9">
      <c r="A309" s="65"/>
      <c r="B309" s="51"/>
      <c r="C309" s="66"/>
      <c r="G309" s="67"/>
      <c r="I309" s="69"/>
    </row>
    <row r="310" s="3" customFormat="1" customHeight="1" spans="1:9">
      <c r="A310" s="65"/>
      <c r="B310" s="51"/>
      <c r="C310" s="66"/>
      <c r="G310" s="67"/>
      <c r="I310" s="69"/>
    </row>
    <row r="311" s="3" customFormat="1" customHeight="1" spans="1:9">
      <c r="A311" s="65"/>
      <c r="B311" s="51"/>
      <c r="C311" s="66"/>
      <c r="G311" s="67"/>
      <c r="I311" s="69"/>
    </row>
    <row r="312" s="3" customFormat="1" customHeight="1" spans="1:9">
      <c r="A312" s="65"/>
      <c r="B312" s="51"/>
      <c r="C312" s="66"/>
      <c r="G312" s="67"/>
      <c r="I312" s="69"/>
    </row>
    <row r="313" s="3" customFormat="1" customHeight="1" spans="1:9">
      <c r="A313" s="65"/>
      <c r="B313" s="51"/>
      <c r="C313" s="66"/>
      <c r="G313" s="67"/>
      <c r="I313" s="69"/>
    </row>
    <row r="314" s="3" customFormat="1" customHeight="1" spans="1:9">
      <c r="A314" s="65"/>
      <c r="B314" s="51"/>
      <c r="C314" s="66"/>
      <c r="G314" s="67"/>
      <c r="I314" s="69"/>
    </row>
    <row r="315" s="3" customFormat="1" customHeight="1" spans="1:9">
      <c r="A315" s="65"/>
      <c r="B315" s="51"/>
      <c r="C315" s="66"/>
      <c r="G315" s="67"/>
      <c r="I315" s="69"/>
    </row>
    <row r="316" s="3" customFormat="1" customHeight="1" spans="1:9">
      <c r="A316" s="65"/>
      <c r="B316" s="51"/>
      <c r="C316" s="66"/>
      <c r="G316" s="67"/>
      <c r="I316" s="69"/>
    </row>
    <row r="317" s="3" customFormat="1" customHeight="1" spans="1:9">
      <c r="A317" s="65"/>
      <c r="B317" s="51"/>
      <c r="C317" s="66"/>
      <c r="G317" s="67"/>
      <c r="I317" s="69"/>
    </row>
    <row r="318" s="3" customFormat="1" customHeight="1" spans="1:9">
      <c r="A318" s="65"/>
      <c r="B318" s="51"/>
      <c r="C318" s="66"/>
      <c r="G318" s="67"/>
      <c r="I318" s="69"/>
    </row>
    <row r="319" s="3" customFormat="1" customHeight="1" spans="1:9">
      <c r="A319" s="65"/>
      <c r="B319" s="51"/>
      <c r="C319" s="66"/>
      <c r="G319" s="67"/>
      <c r="I319" s="69"/>
    </row>
    <row r="320" s="3" customFormat="1" customHeight="1" spans="1:9">
      <c r="A320" s="65"/>
      <c r="B320" s="51"/>
      <c r="C320" s="66"/>
      <c r="G320" s="67"/>
      <c r="I320" s="69"/>
    </row>
    <row r="321" s="3" customFormat="1" customHeight="1" spans="1:9">
      <c r="A321" s="65"/>
      <c r="B321" s="51"/>
      <c r="C321" s="66"/>
      <c r="G321" s="67"/>
      <c r="I321" s="69"/>
    </row>
    <row r="322" s="3" customFormat="1" customHeight="1" spans="1:9">
      <c r="A322" s="65"/>
      <c r="B322" s="51"/>
      <c r="C322" s="66"/>
      <c r="G322" s="67"/>
      <c r="I322" s="69"/>
    </row>
    <row r="323" s="3" customFormat="1" customHeight="1" spans="1:9">
      <c r="A323" s="65"/>
      <c r="B323" s="51"/>
      <c r="C323" s="66"/>
      <c r="G323" s="67"/>
      <c r="I323" s="69"/>
    </row>
    <row r="324" s="3" customFormat="1" customHeight="1" spans="1:9">
      <c r="A324" s="65"/>
      <c r="B324" s="51"/>
      <c r="C324" s="66"/>
      <c r="G324" s="67"/>
      <c r="I324" s="69"/>
    </row>
    <row r="325" s="3" customFormat="1" customHeight="1" spans="1:9">
      <c r="A325" s="65"/>
      <c r="B325" s="51"/>
      <c r="C325" s="66"/>
      <c r="G325" s="67"/>
      <c r="I325" s="69"/>
    </row>
    <row r="326" s="3" customFormat="1" customHeight="1" spans="1:9">
      <c r="A326" s="65"/>
      <c r="B326" s="51"/>
      <c r="C326" s="66"/>
      <c r="G326" s="67"/>
      <c r="I326" s="69"/>
    </row>
    <row r="327" s="3" customFormat="1" customHeight="1" spans="1:9">
      <c r="A327" s="65"/>
      <c r="B327" s="51"/>
      <c r="C327" s="66"/>
      <c r="G327" s="67"/>
      <c r="I327" s="69"/>
    </row>
    <row r="328" s="3" customFormat="1" customHeight="1" spans="1:9">
      <c r="A328" s="65"/>
      <c r="B328" s="51"/>
      <c r="C328" s="66"/>
      <c r="G328" s="67"/>
      <c r="I328" s="69"/>
    </row>
    <row r="329" s="3" customFormat="1" customHeight="1" spans="1:9">
      <c r="A329" s="65"/>
      <c r="B329" s="51"/>
      <c r="C329" s="66"/>
      <c r="G329" s="67"/>
      <c r="I329" s="69"/>
    </row>
    <row r="330" s="3" customFormat="1" customHeight="1" spans="1:9">
      <c r="A330" s="65"/>
      <c r="B330" s="51"/>
      <c r="C330" s="66"/>
      <c r="G330" s="67"/>
      <c r="I330" s="69"/>
    </row>
    <row r="331" s="3" customFormat="1" customHeight="1" spans="1:9">
      <c r="A331" s="65"/>
      <c r="B331" s="51"/>
      <c r="C331" s="66"/>
      <c r="G331" s="67"/>
      <c r="I331" s="69"/>
    </row>
    <row r="332" s="3" customFormat="1" customHeight="1" spans="1:9">
      <c r="A332" s="65"/>
      <c r="B332" s="51"/>
      <c r="C332" s="66"/>
      <c r="G332" s="67"/>
      <c r="I332" s="69"/>
    </row>
    <row r="333" s="3" customFormat="1" customHeight="1" spans="1:9">
      <c r="A333" s="65"/>
      <c r="B333" s="51"/>
      <c r="C333" s="66"/>
      <c r="G333" s="67"/>
      <c r="I333" s="69"/>
    </row>
    <row r="334" s="3" customFormat="1" customHeight="1" spans="1:9">
      <c r="A334" s="65"/>
      <c r="B334" s="51"/>
      <c r="C334" s="66"/>
      <c r="G334" s="67"/>
      <c r="I334" s="69"/>
    </row>
    <row r="335" s="3" customFormat="1" customHeight="1" spans="1:9">
      <c r="A335" s="65"/>
      <c r="B335" s="51"/>
      <c r="C335" s="66"/>
      <c r="G335" s="67"/>
      <c r="I335" s="69"/>
    </row>
    <row r="336" s="3" customFormat="1" customHeight="1" spans="1:9">
      <c r="A336" s="65"/>
      <c r="B336" s="51"/>
      <c r="C336" s="66"/>
      <c r="G336" s="67"/>
      <c r="I336" s="69"/>
    </row>
    <row r="337" s="3" customFormat="1" customHeight="1" spans="1:9">
      <c r="A337" s="65"/>
      <c r="B337" s="51"/>
      <c r="C337" s="66"/>
      <c r="G337" s="67"/>
      <c r="I337" s="69"/>
    </row>
    <row r="338" s="3" customFormat="1" customHeight="1" spans="1:9">
      <c r="A338" s="65"/>
      <c r="B338" s="51"/>
      <c r="C338" s="66"/>
      <c r="G338" s="67"/>
      <c r="I338" s="69"/>
    </row>
    <row r="339" s="3" customFormat="1" customHeight="1" spans="1:9">
      <c r="A339" s="65"/>
      <c r="B339" s="51"/>
      <c r="C339" s="66"/>
      <c r="G339" s="67"/>
      <c r="I339" s="69"/>
    </row>
    <row r="340" s="3" customFormat="1" customHeight="1" spans="1:9">
      <c r="A340" s="65"/>
      <c r="B340" s="51"/>
      <c r="C340" s="66"/>
      <c r="G340" s="67"/>
      <c r="I340" s="69"/>
    </row>
    <row r="341" s="3" customFormat="1" customHeight="1" spans="1:9">
      <c r="A341" s="65"/>
      <c r="B341" s="51"/>
      <c r="C341" s="66"/>
      <c r="G341" s="67"/>
      <c r="I341" s="69"/>
    </row>
    <row r="342" s="3" customFormat="1" customHeight="1" spans="1:9">
      <c r="A342" s="65"/>
      <c r="B342" s="51"/>
      <c r="C342" s="66"/>
      <c r="G342" s="67"/>
      <c r="I342" s="69"/>
    </row>
    <row r="343" s="3" customFormat="1" customHeight="1" spans="1:9">
      <c r="A343" s="65"/>
      <c r="B343" s="51"/>
      <c r="C343" s="66"/>
      <c r="G343" s="67"/>
      <c r="I343" s="69"/>
    </row>
    <row r="344" s="3" customFormat="1" customHeight="1" spans="1:9">
      <c r="A344" s="65"/>
      <c r="B344" s="51"/>
      <c r="C344" s="66"/>
      <c r="G344" s="67"/>
      <c r="I344" s="69"/>
    </row>
    <row r="345" s="3" customFormat="1" customHeight="1" spans="1:9">
      <c r="A345" s="65"/>
      <c r="B345" s="51"/>
      <c r="C345" s="66"/>
      <c r="G345" s="67"/>
      <c r="I345" s="69"/>
    </row>
    <row r="346" s="3" customFormat="1" customHeight="1" spans="1:9">
      <c r="A346" s="65"/>
      <c r="B346" s="51"/>
      <c r="C346" s="66"/>
      <c r="G346" s="67"/>
      <c r="I346" s="69"/>
    </row>
    <row r="347" s="3" customFormat="1" customHeight="1" spans="1:9">
      <c r="A347" s="65"/>
      <c r="B347" s="51"/>
      <c r="C347" s="66"/>
      <c r="G347" s="67"/>
      <c r="I347" s="69"/>
    </row>
    <row r="348" s="3" customFormat="1" customHeight="1" spans="1:9">
      <c r="A348" s="65"/>
      <c r="B348" s="51"/>
      <c r="C348" s="66"/>
      <c r="G348" s="67"/>
      <c r="I348" s="69"/>
    </row>
    <row r="349" s="3" customFormat="1" customHeight="1" spans="1:9">
      <c r="A349" s="65"/>
      <c r="B349" s="51"/>
      <c r="C349" s="66"/>
      <c r="G349" s="67"/>
      <c r="I349" s="69"/>
    </row>
    <row r="350" s="3" customFormat="1" customHeight="1" spans="1:9">
      <c r="A350" s="65"/>
      <c r="B350" s="51"/>
      <c r="C350" s="66"/>
      <c r="G350" s="67"/>
      <c r="I350" s="69"/>
    </row>
    <row r="351" s="3" customFormat="1" customHeight="1" spans="1:9">
      <c r="A351" s="65"/>
      <c r="B351" s="51"/>
      <c r="C351" s="66"/>
      <c r="G351" s="67"/>
      <c r="I351" s="69"/>
    </row>
    <row r="352" s="3" customFormat="1" customHeight="1" spans="1:9">
      <c r="A352" s="65"/>
      <c r="B352" s="51"/>
      <c r="C352" s="66"/>
      <c r="G352" s="67"/>
      <c r="I352" s="69"/>
    </row>
    <row r="353" s="3" customFormat="1" customHeight="1" spans="1:9">
      <c r="A353" s="65"/>
      <c r="B353" s="51"/>
      <c r="C353" s="66"/>
      <c r="G353" s="67"/>
      <c r="I353" s="69"/>
    </row>
    <row r="354" s="3" customFormat="1" customHeight="1" spans="1:9">
      <c r="A354" s="65"/>
      <c r="B354" s="51"/>
      <c r="C354" s="66"/>
      <c r="G354" s="67"/>
      <c r="I354" s="69"/>
    </row>
    <row r="355" s="3" customFormat="1" customHeight="1" spans="1:9">
      <c r="A355" s="65"/>
      <c r="B355" s="51"/>
      <c r="C355" s="66"/>
      <c r="G355" s="67"/>
      <c r="I355" s="69"/>
    </row>
    <row r="356" s="3" customFormat="1" customHeight="1" spans="1:9">
      <c r="A356" s="65"/>
      <c r="B356" s="51"/>
      <c r="C356" s="66"/>
      <c r="G356" s="67"/>
      <c r="I356" s="69"/>
    </row>
    <row r="357" s="3" customFormat="1" customHeight="1" spans="1:9">
      <c r="A357" s="65"/>
      <c r="B357" s="51"/>
      <c r="C357" s="66"/>
      <c r="G357" s="67"/>
      <c r="I357" s="69"/>
    </row>
    <row r="358" s="3" customFormat="1" customHeight="1" spans="1:9">
      <c r="A358" s="65"/>
      <c r="B358" s="51"/>
      <c r="C358" s="66"/>
      <c r="G358" s="67"/>
      <c r="I358" s="69"/>
    </row>
    <row r="359" s="3" customFormat="1" customHeight="1" spans="1:9">
      <c r="A359" s="65"/>
      <c r="B359" s="51"/>
      <c r="C359" s="66"/>
      <c r="G359" s="67"/>
      <c r="I359" s="69"/>
    </row>
    <row r="360" s="3" customFormat="1" customHeight="1" spans="1:9">
      <c r="A360" s="65"/>
      <c r="B360" s="51"/>
      <c r="C360" s="66"/>
      <c r="G360" s="67"/>
      <c r="I360" s="69"/>
    </row>
    <row r="361" s="3" customFormat="1" customHeight="1" spans="1:9">
      <c r="A361" s="65"/>
      <c r="B361" s="51"/>
      <c r="C361" s="66"/>
      <c r="G361" s="67"/>
      <c r="I361" s="69"/>
    </row>
    <row r="362" s="3" customFormat="1" customHeight="1" spans="1:9">
      <c r="A362" s="65"/>
      <c r="B362" s="51"/>
      <c r="C362" s="66"/>
      <c r="G362" s="67"/>
      <c r="I362" s="69"/>
    </row>
    <row r="363" s="3" customFormat="1" customHeight="1" spans="1:9">
      <c r="A363" s="65"/>
      <c r="B363" s="51"/>
      <c r="C363" s="66"/>
      <c r="G363" s="67"/>
      <c r="I363" s="69"/>
    </row>
    <row r="364" s="3" customFormat="1" customHeight="1" spans="1:9">
      <c r="A364" s="65"/>
      <c r="B364" s="51"/>
      <c r="C364" s="66"/>
      <c r="G364" s="67"/>
      <c r="I364" s="69"/>
    </row>
    <row r="365" s="3" customFormat="1" customHeight="1" spans="1:9">
      <c r="A365" s="65"/>
      <c r="B365" s="51"/>
      <c r="C365" s="66"/>
      <c r="G365" s="67"/>
      <c r="I365" s="69"/>
    </row>
    <row r="366" s="3" customFormat="1" customHeight="1" spans="1:9">
      <c r="A366" s="65"/>
      <c r="B366" s="51"/>
      <c r="C366" s="66"/>
      <c r="G366" s="67"/>
      <c r="I366" s="69"/>
    </row>
    <row r="367" s="3" customFormat="1" customHeight="1" spans="1:9">
      <c r="A367" s="65"/>
      <c r="B367" s="51"/>
      <c r="C367" s="66"/>
      <c r="G367" s="67"/>
      <c r="I367" s="69"/>
    </row>
    <row r="368" s="3" customFormat="1" customHeight="1" spans="1:9">
      <c r="A368" s="65"/>
      <c r="B368" s="51"/>
      <c r="C368" s="66"/>
      <c r="G368" s="67"/>
      <c r="I368" s="69"/>
    </row>
    <row r="369" s="3" customFormat="1" customHeight="1" spans="1:9">
      <c r="A369" s="65"/>
      <c r="B369" s="51"/>
      <c r="C369" s="66"/>
      <c r="G369" s="67"/>
      <c r="I369" s="69"/>
    </row>
    <row r="370" s="3" customFormat="1" customHeight="1" spans="1:9">
      <c r="A370" s="65"/>
      <c r="B370" s="51"/>
      <c r="C370" s="66"/>
      <c r="G370" s="67"/>
      <c r="I370" s="69"/>
    </row>
    <row r="371" s="3" customFormat="1" customHeight="1" spans="1:9">
      <c r="A371" s="65"/>
      <c r="B371" s="51"/>
      <c r="C371" s="66"/>
      <c r="G371" s="67"/>
      <c r="I371" s="69"/>
    </row>
    <row r="372" s="3" customFormat="1" customHeight="1" spans="1:9">
      <c r="A372" s="65"/>
      <c r="B372" s="51"/>
      <c r="C372" s="66"/>
      <c r="G372" s="67"/>
      <c r="I372" s="69"/>
    </row>
    <row r="373" s="3" customFormat="1" customHeight="1" spans="1:9">
      <c r="A373" s="65"/>
      <c r="B373" s="51"/>
      <c r="C373" s="66"/>
      <c r="G373" s="67"/>
      <c r="I373" s="69"/>
    </row>
    <row r="374" s="3" customFormat="1" customHeight="1" spans="1:9">
      <c r="A374" s="65"/>
      <c r="B374" s="51"/>
      <c r="C374" s="66"/>
      <c r="G374" s="67"/>
      <c r="I374" s="69"/>
    </row>
    <row r="375" s="3" customFormat="1" customHeight="1" spans="1:9">
      <c r="A375" s="65"/>
      <c r="B375" s="51"/>
      <c r="C375" s="66"/>
      <c r="G375" s="67"/>
      <c r="I375" s="69"/>
    </row>
    <row r="376" s="3" customFormat="1" customHeight="1" spans="1:9">
      <c r="A376" s="65"/>
      <c r="B376" s="51"/>
      <c r="C376" s="66"/>
      <c r="G376" s="67"/>
      <c r="I376" s="69"/>
    </row>
    <row r="377" s="3" customFormat="1" customHeight="1" spans="1:9">
      <c r="A377" s="65"/>
      <c r="B377" s="51"/>
      <c r="C377" s="66"/>
      <c r="G377" s="67"/>
      <c r="I377" s="69"/>
    </row>
    <row r="378" s="3" customFormat="1" customHeight="1" spans="1:9">
      <c r="A378" s="65"/>
      <c r="B378" s="51"/>
      <c r="C378" s="66"/>
      <c r="G378" s="67"/>
      <c r="I378" s="69"/>
    </row>
    <row r="379" s="3" customFormat="1" customHeight="1" spans="1:9">
      <c r="A379" s="65"/>
      <c r="B379" s="51"/>
      <c r="C379" s="66"/>
      <c r="G379" s="67"/>
      <c r="I379" s="69"/>
    </row>
    <row r="380" s="3" customFormat="1" customHeight="1" spans="1:9">
      <c r="A380" s="65"/>
      <c r="B380" s="51"/>
      <c r="C380" s="66"/>
      <c r="G380" s="67"/>
      <c r="I380" s="69"/>
    </row>
    <row r="381" s="3" customFormat="1" customHeight="1" spans="1:9">
      <c r="A381" s="65"/>
      <c r="B381" s="51"/>
      <c r="C381" s="66"/>
      <c r="G381" s="67"/>
      <c r="I381" s="69"/>
    </row>
    <row r="382" s="3" customFormat="1" customHeight="1" spans="1:9">
      <c r="A382" s="65"/>
      <c r="B382" s="51"/>
      <c r="C382" s="66"/>
      <c r="G382" s="67"/>
      <c r="I382" s="69"/>
    </row>
    <row r="383" s="4" customFormat="1" customHeight="1" spans="1:38">
      <c r="A383" s="24"/>
      <c r="B383" s="14"/>
      <c r="C383" s="27"/>
      <c r="G383" s="70"/>
      <c r="I383" s="71"/>
      <c r="AA383" s="72"/>
      <c r="AL383" s="73"/>
    </row>
  </sheetData>
  <mergeCells count="532">
    <mergeCell ref="A1:AA1"/>
    <mergeCell ref="A2:C2"/>
    <mergeCell ref="E2:L2"/>
    <mergeCell ref="M2:U2"/>
    <mergeCell ref="V2:X2"/>
    <mergeCell ref="Y2:AA2"/>
    <mergeCell ref="H3:I3"/>
    <mergeCell ref="M3:O3"/>
    <mergeCell ref="P3:R3"/>
    <mergeCell ref="S3:U3"/>
    <mergeCell ref="V3:X3"/>
    <mergeCell ref="Y3:AA3"/>
    <mergeCell ref="A3:A4"/>
    <mergeCell ref="A5:A7"/>
    <mergeCell ref="A9:A10"/>
    <mergeCell ref="A13:A14"/>
    <mergeCell ref="A15:A17"/>
    <mergeCell ref="A18:A19"/>
    <mergeCell ref="A21:A22"/>
    <mergeCell ref="A23:A24"/>
    <mergeCell ref="A25:A28"/>
    <mergeCell ref="A30:A35"/>
    <mergeCell ref="A38:A39"/>
    <mergeCell ref="A41:A43"/>
    <mergeCell ref="A44:A45"/>
    <mergeCell ref="A47:A48"/>
    <mergeCell ref="A49:A51"/>
    <mergeCell ref="A52:A53"/>
    <mergeCell ref="A54:A55"/>
    <mergeCell ref="A56:A58"/>
    <mergeCell ref="A59:A61"/>
    <mergeCell ref="A63:A64"/>
    <mergeCell ref="A66:A67"/>
    <mergeCell ref="A68:A70"/>
    <mergeCell ref="A71:A72"/>
    <mergeCell ref="A73:A74"/>
    <mergeCell ref="A76:A77"/>
    <mergeCell ref="A78:A82"/>
    <mergeCell ref="A83:A85"/>
    <mergeCell ref="A86:A87"/>
    <mergeCell ref="A88:A89"/>
    <mergeCell ref="A90:A93"/>
    <mergeCell ref="A95:A96"/>
    <mergeCell ref="A98:A99"/>
    <mergeCell ref="A100:A101"/>
    <mergeCell ref="A102:A104"/>
    <mergeCell ref="A105:A106"/>
    <mergeCell ref="A107:A108"/>
    <mergeCell ref="A109:A110"/>
    <mergeCell ref="A111:A113"/>
    <mergeCell ref="A115:A116"/>
    <mergeCell ref="A117:A118"/>
    <mergeCell ref="A119:A120"/>
    <mergeCell ref="A121:A123"/>
    <mergeCell ref="A124:A128"/>
    <mergeCell ref="A129:A130"/>
    <mergeCell ref="A132:A133"/>
    <mergeCell ref="A134:A137"/>
    <mergeCell ref="A138:A141"/>
    <mergeCell ref="A142:A143"/>
    <mergeCell ref="A144:A145"/>
    <mergeCell ref="A146:A147"/>
    <mergeCell ref="A148:A149"/>
    <mergeCell ref="A152:A153"/>
    <mergeCell ref="A155:A157"/>
    <mergeCell ref="A158:A160"/>
    <mergeCell ref="A161:A162"/>
    <mergeCell ref="A164:A165"/>
    <mergeCell ref="A166:A169"/>
    <mergeCell ref="A171:A173"/>
    <mergeCell ref="A174:A175"/>
    <mergeCell ref="A177:A179"/>
    <mergeCell ref="A181:A183"/>
    <mergeCell ref="A184:A185"/>
    <mergeCell ref="A186:A187"/>
    <mergeCell ref="A189:A190"/>
    <mergeCell ref="A193:A194"/>
    <mergeCell ref="A196:A198"/>
    <mergeCell ref="A199:A200"/>
    <mergeCell ref="A204:A205"/>
    <mergeCell ref="A206:A207"/>
    <mergeCell ref="A211:A212"/>
    <mergeCell ref="A213:A217"/>
    <mergeCell ref="A220:A222"/>
    <mergeCell ref="A223:A224"/>
    <mergeCell ref="A227:A228"/>
    <mergeCell ref="A230:A232"/>
    <mergeCell ref="A234:A235"/>
    <mergeCell ref="A236:A237"/>
    <mergeCell ref="A238:A240"/>
    <mergeCell ref="A241:A243"/>
    <mergeCell ref="A244:A245"/>
    <mergeCell ref="A246:A247"/>
    <mergeCell ref="A248:A251"/>
    <mergeCell ref="A253:A254"/>
    <mergeCell ref="A256:A259"/>
    <mergeCell ref="A261:A262"/>
    <mergeCell ref="A263:A265"/>
    <mergeCell ref="B3:B4"/>
    <mergeCell ref="B5:B7"/>
    <mergeCell ref="B9:B10"/>
    <mergeCell ref="B13:B14"/>
    <mergeCell ref="B15:B17"/>
    <mergeCell ref="B18:B19"/>
    <mergeCell ref="B21:B22"/>
    <mergeCell ref="B23:B24"/>
    <mergeCell ref="B25:B28"/>
    <mergeCell ref="B30:B35"/>
    <mergeCell ref="B38:B39"/>
    <mergeCell ref="B41:B43"/>
    <mergeCell ref="B44:B45"/>
    <mergeCell ref="B47:B48"/>
    <mergeCell ref="B49:B51"/>
    <mergeCell ref="B52:B53"/>
    <mergeCell ref="B54:B55"/>
    <mergeCell ref="B56:B58"/>
    <mergeCell ref="B59:B61"/>
    <mergeCell ref="B63:B64"/>
    <mergeCell ref="B66:B67"/>
    <mergeCell ref="B68:B70"/>
    <mergeCell ref="B71:B72"/>
    <mergeCell ref="B73:B74"/>
    <mergeCell ref="B76:B77"/>
    <mergeCell ref="B78:B82"/>
    <mergeCell ref="B83:B85"/>
    <mergeCell ref="B86:B87"/>
    <mergeCell ref="B88:B89"/>
    <mergeCell ref="B90:B93"/>
    <mergeCell ref="B95:B96"/>
    <mergeCell ref="B98:B99"/>
    <mergeCell ref="B100:B101"/>
    <mergeCell ref="B102:B104"/>
    <mergeCell ref="B105:B106"/>
    <mergeCell ref="B107:B108"/>
    <mergeCell ref="B109:B110"/>
    <mergeCell ref="B111:B113"/>
    <mergeCell ref="B115:B116"/>
    <mergeCell ref="B117:B118"/>
    <mergeCell ref="B119:B120"/>
    <mergeCell ref="B121:B123"/>
    <mergeCell ref="B124:B128"/>
    <mergeCell ref="B129:B130"/>
    <mergeCell ref="B132:B133"/>
    <mergeCell ref="B134:B137"/>
    <mergeCell ref="B138:B141"/>
    <mergeCell ref="B142:B143"/>
    <mergeCell ref="B144:B145"/>
    <mergeCell ref="B146:B147"/>
    <mergeCell ref="B148:B149"/>
    <mergeCell ref="B152:B153"/>
    <mergeCell ref="B155:B157"/>
    <mergeCell ref="B158:B160"/>
    <mergeCell ref="B161:B162"/>
    <mergeCell ref="B164:B165"/>
    <mergeCell ref="B166:B169"/>
    <mergeCell ref="B171:B173"/>
    <mergeCell ref="B174:B175"/>
    <mergeCell ref="B177:B179"/>
    <mergeCell ref="B181:B183"/>
    <mergeCell ref="B184:B185"/>
    <mergeCell ref="B186:B187"/>
    <mergeCell ref="B189:B190"/>
    <mergeCell ref="B193:B194"/>
    <mergeCell ref="B196:B198"/>
    <mergeCell ref="B199:B200"/>
    <mergeCell ref="B204:B205"/>
    <mergeCell ref="B206:B207"/>
    <mergeCell ref="B211:B212"/>
    <mergeCell ref="B213:B217"/>
    <mergeCell ref="B220:B222"/>
    <mergeCell ref="B223:B224"/>
    <mergeCell ref="B227:B228"/>
    <mergeCell ref="B230:B232"/>
    <mergeCell ref="B234:B235"/>
    <mergeCell ref="B236:B237"/>
    <mergeCell ref="B238:B240"/>
    <mergeCell ref="B241:B243"/>
    <mergeCell ref="B244:B245"/>
    <mergeCell ref="B246:B247"/>
    <mergeCell ref="B248:B251"/>
    <mergeCell ref="B253:B254"/>
    <mergeCell ref="B256:B259"/>
    <mergeCell ref="B261:B262"/>
    <mergeCell ref="B263:B265"/>
    <mergeCell ref="C3:C4"/>
    <mergeCell ref="C5:C7"/>
    <mergeCell ref="C9:C10"/>
    <mergeCell ref="C13:C14"/>
    <mergeCell ref="C15:C17"/>
    <mergeCell ref="C18:C19"/>
    <mergeCell ref="C21:C22"/>
    <mergeCell ref="C23:C24"/>
    <mergeCell ref="C25:C28"/>
    <mergeCell ref="C30:C35"/>
    <mergeCell ref="C38:C39"/>
    <mergeCell ref="C41:C43"/>
    <mergeCell ref="C44:C45"/>
    <mergeCell ref="C47:C48"/>
    <mergeCell ref="C49:C51"/>
    <mergeCell ref="C52:C53"/>
    <mergeCell ref="C54:C55"/>
    <mergeCell ref="C56:C58"/>
    <mergeCell ref="C59:C61"/>
    <mergeCell ref="C63:C64"/>
    <mergeCell ref="C66:C67"/>
    <mergeCell ref="C68:C70"/>
    <mergeCell ref="C71:C72"/>
    <mergeCell ref="C73:C74"/>
    <mergeCell ref="C76:C77"/>
    <mergeCell ref="C78:C82"/>
    <mergeCell ref="C83:C85"/>
    <mergeCell ref="C86:C87"/>
    <mergeCell ref="C88:C89"/>
    <mergeCell ref="C90:C93"/>
    <mergeCell ref="C95:C96"/>
    <mergeCell ref="C98:C99"/>
    <mergeCell ref="C100:C101"/>
    <mergeCell ref="C102:C104"/>
    <mergeCell ref="C105:C106"/>
    <mergeCell ref="C107:C108"/>
    <mergeCell ref="C109:C110"/>
    <mergeCell ref="C111:C113"/>
    <mergeCell ref="C115:C116"/>
    <mergeCell ref="C117:C118"/>
    <mergeCell ref="C119:C120"/>
    <mergeCell ref="C121:C123"/>
    <mergeCell ref="C124:C128"/>
    <mergeCell ref="C129:C130"/>
    <mergeCell ref="C132:C133"/>
    <mergeCell ref="C134:C137"/>
    <mergeCell ref="C138:C141"/>
    <mergeCell ref="C142:C143"/>
    <mergeCell ref="C144:C145"/>
    <mergeCell ref="C146:C147"/>
    <mergeCell ref="C148:C149"/>
    <mergeCell ref="C152:C153"/>
    <mergeCell ref="C155:C157"/>
    <mergeCell ref="C158:C160"/>
    <mergeCell ref="C161:C162"/>
    <mergeCell ref="C164:C165"/>
    <mergeCell ref="C166:C169"/>
    <mergeCell ref="C171:C173"/>
    <mergeCell ref="C174:C175"/>
    <mergeCell ref="C177:C179"/>
    <mergeCell ref="C181:C183"/>
    <mergeCell ref="C184:C185"/>
    <mergeCell ref="C186:C187"/>
    <mergeCell ref="C189:C190"/>
    <mergeCell ref="C193:C194"/>
    <mergeCell ref="C196:C198"/>
    <mergeCell ref="C199:C200"/>
    <mergeCell ref="C204:C205"/>
    <mergeCell ref="C206:C207"/>
    <mergeCell ref="C211:C212"/>
    <mergeCell ref="C213:C217"/>
    <mergeCell ref="C220:C222"/>
    <mergeCell ref="C223:C224"/>
    <mergeCell ref="C227:C228"/>
    <mergeCell ref="C230:C232"/>
    <mergeCell ref="C234:C235"/>
    <mergeCell ref="C236:C237"/>
    <mergeCell ref="C238:C240"/>
    <mergeCell ref="C241:C243"/>
    <mergeCell ref="C244:C245"/>
    <mergeCell ref="C246:C247"/>
    <mergeCell ref="C248:C251"/>
    <mergeCell ref="C253:C254"/>
    <mergeCell ref="C256:C259"/>
    <mergeCell ref="C261:C262"/>
    <mergeCell ref="C263:C265"/>
    <mergeCell ref="D3:D4"/>
    <mergeCell ref="D5:D7"/>
    <mergeCell ref="D9:D10"/>
    <mergeCell ref="D13:D14"/>
    <mergeCell ref="D15:D17"/>
    <mergeCell ref="D18:D19"/>
    <mergeCell ref="D21:D22"/>
    <mergeCell ref="D23:D24"/>
    <mergeCell ref="D25:D28"/>
    <mergeCell ref="D30:D35"/>
    <mergeCell ref="D38:D39"/>
    <mergeCell ref="D41:D43"/>
    <mergeCell ref="D44:D45"/>
    <mergeCell ref="D47:D48"/>
    <mergeCell ref="D49:D51"/>
    <mergeCell ref="D52:D53"/>
    <mergeCell ref="D54:D55"/>
    <mergeCell ref="D56:D58"/>
    <mergeCell ref="D59:D61"/>
    <mergeCell ref="D63:D64"/>
    <mergeCell ref="D66:D67"/>
    <mergeCell ref="D68:D70"/>
    <mergeCell ref="D71:D72"/>
    <mergeCell ref="D73:D74"/>
    <mergeCell ref="D76:D77"/>
    <mergeCell ref="D78:D82"/>
    <mergeCell ref="D83:D85"/>
    <mergeCell ref="D86:D87"/>
    <mergeCell ref="D88:D89"/>
    <mergeCell ref="D90:D93"/>
    <mergeCell ref="D95:D96"/>
    <mergeCell ref="D98:D99"/>
    <mergeCell ref="D100:D101"/>
    <mergeCell ref="D102:D104"/>
    <mergeCell ref="D105:D106"/>
    <mergeCell ref="D107:D108"/>
    <mergeCell ref="D109:D110"/>
    <mergeCell ref="D111:D113"/>
    <mergeCell ref="D115:D116"/>
    <mergeCell ref="D117:D118"/>
    <mergeCell ref="D119:D120"/>
    <mergeCell ref="D121:D123"/>
    <mergeCell ref="D124:D128"/>
    <mergeCell ref="D129:D130"/>
    <mergeCell ref="D132:D133"/>
    <mergeCell ref="D134:D137"/>
    <mergeCell ref="D138:D141"/>
    <mergeCell ref="D142:D143"/>
    <mergeCell ref="D144:D145"/>
    <mergeCell ref="D146:D147"/>
    <mergeCell ref="D148:D149"/>
    <mergeCell ref="D152:D153"/>
    <mergeCell ref="D155:D157"/>
    <mergeCell ref="D158:D160"/>
    <mergeCell ref="D161:D162"/>
    <mergeCell ref="D164:D165"/>
    <mergeCell ref="D166:D169"/>
    <mergeCell ref="D171:D173"/>
    <mergeCell ref="D174:D175"/>
    <mergeCell ref="D177:D179"/>
    <mergeCell ref="D181:D183"/>
    <mergeCell ref="D184:D185"/>
    <mergeCell ref="D186:D187"/>
    <mergeCell ref="D189:D190"/>
    <mergeCell ref="D193:D194"/>
    <mergeCell ref="D196:D198"/>
    <mergeCell ref="D199:D200"/>
    <mergeCell ref="D204:D205"/>
    <mergeCell ref="D206:D207"/>
    <mergeCell ref="D211:D212"/>
    <mergeCell ref="D213:D217"/>
    <mergeCell ref="D220:D222"/>
    <mergeCell ref="D223:D224"/>
    <mergeCell ref="D227:D228"/>
    <mergeCell ref="D230:D232"/>
    <mergeCell ref="D234:D235"/>
    <mergeCell ref="D236:D237"/>
    <mergeCell ref="D238:D240"/>
    <mergeCell ref="D241:D243"/>
    <mergeCell ref="D244:D245"/>
    <mergeCell ref="D246:D247"/>
    <mergeCell ref="D248:D251"/>
    <mergeCell ref="D253:D254"/>
    <mergeCell ref="D256:D259"/>
    <mergeCell ref="D261:D262"/>
    <mergeCell ref="D263:D265"/>
    <mergeCell ref="E3:E4"/>
    <mergeCell ref="E5:E7"/>
    <mergeCell ref="E9:E10"/>
    <mergeCell ref="E13:E14"/>
    <mergeCell ref="E15:E17"/>
    <mergeCell ref="E18:E19"/>
    <mergeCell ref="E21:E22"/>
    <mergeCell ref="E23:E24"/>
    <mergeCell ref="E25:E28"/>
    <mergeCell ref="E30:E35"/>
    <mergeCell ref="E38:E39"/>
    <mergeCell ref="E41:E43"/>
    <mergeCell ref="E44:E45"/>
    <mergeCell ref="E47:E48"/>
    <mergeCell ref="E49:E51"/>
    <mergeCell ref="E52:E53"/>
    <mergeCell ref="E54:E55"/>
    <mergeCell ref="E56:E58"/>
    <mergeCell ref="E59:E61"/>
    <mergeCell ref="E63:E64"/>
    <mergeCell ref="E66:E67"/>
    <mergeCell ref="E68:E70"/>
    <mergeCell ref="E71:E72"/>
    <mergeCell ref="E73:E74"/>
    <mergeCell ref="E76:E77"/>
    <mergeCell ref="E78:E82"/>
    <mergeCell ref="E83:E85"/>
    <mergeCell ref="E86:E87"/>
    <mergeCell ref="E88:E89"/>
    <mergeCell ref="E90:E93"/>
    <mergeCell ref="E95:E96"/>
    <mergeCell ref="E98:E99"/>
    <mergeCell ref="E100:E101"/>
    <mergeCell ref="E102:E104"/>
    <mergeCell ref="E105:E106"/>
    <mergeCell ref="E107:E108"/>
    <mergeCell ref="E109:E110"/>
    <mergeCell ref="E111:E113"/>
    <mergeCell ref="E115:E116"/>
    <mergeCell ref="E117:E118"/>
    <mergeCell ref="E119:E120"/>
    <mergeCell ref="E121:E123"/>
    <mergeCell ref="E124:E128"/>
    <mergeCell ref="E129:E130"/>
    <mergeCell ref="E132:E133"/>
    <mergeCell ref="E134:E137"/>
    <mergeCell ref="E138:E141"/>
    <mergeCell ref="E142:E143"/>
    <mergeCell ref="E144:E145"/>
    <mergeCell ref="E146:E147"/>
    <mergeCell ref="E148:E149"/>
    <mergeCell ref="E152:E153"/>
    <mergeCell ref="E155:E157"/>
    <mergeCell ref="E158:E160"/>
    <mergeCell ref="E161:E162"/>
    <mergeCell ref="E164:E165"/>
    <mergeCell ref="E166:E169"/>
    <mergeCell ref="E171:E173"/>
    <mergeCell ref="E174:E175"/>
    <mergeCell ref="E177:E179"/>
    <mergeCell ref="E181:E183"/>
    <mergeCell ref="E184:E185"/>
    <mergeCell ref="E186:E187"/>
    <mergeCell ref="E189:E190"/>
    <mergeCell ref="E193:E194"/>
    <mergeCell ref="E196:E198"/>
    <mergeCell ref="E199:E200"/>
    <mergeCell ref="E204:E205"/>
    <mergeCell ref="E206:E207"/>
    <mergeCell ref="E211:E212"/>
    <mergeCell ref="E213:E217"/>
    <mergeCell ref="E220:E222"/>
    <mergeCell ref="E223:E224"/>
    <mergeCell ref="E227:E228"/>
    <mergeCell ref="E230:E232"/>
    <mergeCell ref="E234:E235"/>
    <mergeCell ref="E236:E237"/>
    <mergeCell ref="E238:E240"/>
    <mergeCell ref="E241:E243"/>
    <mergeCell ref="E244:E245"/>
    <mergeCell ref="E246:E247"/>
    <mergeCell ref="E248:E251"/>
    <mergeCell ref="E253:E254"/>
    <mergeCell ref="E256:E259"/>
    <mergeCell ref="E261:E262"/>
    <mergeCell ref="E263:E265"/>
    <mergeCell ref="F3:F4"/>
    <mergeCell ref="F5:F7"/>
    <mergeCell ref="F9:F10"/>
    <mergeCell ref="F13:F14"/>
    <mergeCell ref="F15:F17"/>
    <mergeCell ref="F18:F19"/>
    <mergeCell ref="F21:F22"/>
    <mergeCell ref="F23:F24"/>
    <mergeCell ref="F25:F28"/>
    <mergeCell ref="F30:F35"/>
    <mergeCell ref="F38:F39"/>
    <mergeCell ref="F41:F43"/>
    <mergeCell ref="F44:F45"/>
    <mergeCell ref="F47:F48"/>
    <mergeCell ref="F49:F51"/>
    <mergeCell ref="F52:F53"/>
    <mergeCell ref="F54:F55"/>
    <mergeCell ref="F56:F58"/>
    <mergeCell ref="F59:F61"/>
    <mergeCell ref="F63:F64"/>
    <mergeCell ref="F66:F67"/>
    <mergeCell ref="F68:F70"/>
    <mergeCell ref="F71:F72"/>
    <mergeCell ref="F73:F74"/>
    <mergeCell ref="F76:F77"/>
    <mergeCell ref="F78:F82"/>
    <mergeCell ref="F83:F85"/>
    <mergeCell ref="F86:F87"/>
    <mergeCell ref="F88:F89"/>
    <mergeCell ref="F90:F93"/>
    <mergeCell ref="F95:F96"/>
    <mergeCell ref="F98:F99"/>
    <mergeCell ref="F100:F101"/>
    <mergeCell ref="F102:F104"/>
    <mergeCell ref="F105:F106"/>
    <mergeCell ref="F107:F108"/>
    <mergeCell ref="F109:F110"/>
    <mergeCell ref="F111:F113"/>
    <mergeCell ref="F115:F116"/>
    <mergeCell ref="F117:F118"/>
    <mergeCell ref="F119:F120"/>
    <mergeCell ref="F121:F123"/>
    <mergeCell ref="F124:F128"/>
    <mergeCell ref="F129:F130"/>
    <mergeCell ref="F132:F133"/>
    <mergeCell ref="F134:F137"/>
    <mergeCell ref="F138:F141"/>
    <mergeCell ref="F142:F143"/>
    <mergeCell ref="F144:F145"/>
    <mergeCell ref="F146:F147"/>
    <mergeCell ref="F148:F149"/>
    <mergeCell ref="F152:F153"/>
    <mergeCell ref="F155:F157"/>
    <mergeCell ref="F158:F160"/>
    <mergeCell ref="F161:F162"/>
    <mergeCell ref="F164:F165"/>
    <mergeCell ref="F166:F169"/>
    <mergeCell ref="F171:F173"/>
    <mergeCell ref="F174:F175"/>
    <mergeCell ref="F177:F179"/>
    <mergeCell ref="F181:F183"/>
    <mergeCell ref="F184:F185"/>
    <mergeCell ref="F186:F187"/>
    <mergeCell ref="F189:F190"/>
    <mergeCell ref="F193:F194"/>
    <mergeCell ref="F196:F198"/>
    <mergeCell ref="F199:F200"/>
    <mergeCell ref="F204:F205"/>
    <mergeCell ref="F206:F207"/>
    <mergeCell ref="F211:F212"/>
    <mergeCell ref="F213:F217"/>
    <mergeCell ref="F220:F222"/>
    <mergeCell ref="F223:F224"/>
    <mergeCell ref="F227:F228"/>
    <mergeCell ref="F230:F232"/>
    <mergeCell ref="F234:F235"/>
    <mergeCell ref="F236:F237"/>
    <mergeCell ref="F238:F240"/>
    <mergeCell ref="F241:F243"/>
    <mergeCell ref="F244:F245"/>
    <mergeCell ref="F246:F247"/>
    <mergeCell ref="F248:F251"/>
    <mergeCell ref="F253:F254"/>
    <mergeCell ref="F256:F259"/>
    <mergeCell ref="F261:F262"/>
    <mergeCell ref="F263:F265"/>
    <mergeCell ref="G3:G4"/>
    <mergeCell ref="J3:J4"/>
    <mergeCell ref="K3:K4"/>
    <mergeCell ref="L3:L4"/>
  </mergeCells>
  <pageMargins left="0.55" right="0.36" top="0.59" bottom="0.39" header="0.51" footer="0.51"/>
  <pageSetup paperSize="8" scale="95" orientation="landscape" horizontalDpi="6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2019-11-26T02:32:00Z</dcterms:created>
  <dcterms:modified xsi:type="dcterms:W3CDTF">2019-12-31T01:40:46Z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