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tabRatio="865" firstSheet="10" activeTab="9"/>
  </bookViews>
  <sheets>
    <sheet name="1、一般公共预算收入表." sheetId="1" r:id="rId1"/>
    <sheet name="2、一般公共预算支出表（功能分类项级）" sheetId="2" r:id="rId2"/>
    <sheet name="3、一般公共预算税收及转移支付表" sheetId="3" r:id="rId3"/>
    <sheet name="4、一般公共预算本级支出表" sheetId="4" r:id="rId4"/>
    <sheet name="5、一般公共预算支出表（经济科目分类）" sheetId="5" r:id="rId5"/>
    <sheet name="6、一般公共预算转移支付表" sheetId="6" r:id="rId6"/>
    <sheet name="7、政府一般债务限额和余额情况表" sheetId="7" r:id="rId7"/>
    <sheet name="8、政府性基金预算收入表" sheetId="8" r:id="rId8"/>
    <sheet name="9、政府性基金预算支出表" sheetId="9" r:id="rId9"/>
    <sheet name="10、政府性基金转移支付收支情况表" sheetId="10" r:id="rId10"/>
    <sheet name="11、政府专项债务限额和余额情况表" sheetId="11" r:id="rId11"/>
    <sheet name="12、国有资本经营预算收入表" sheetId="12" r:id="rId12"/>
    <sheet name="13、国有资本经营预算支出表" sheetId="13" r:id="rId13"/>
    <sheet name="14、社会保险基金预算收入表" sheetId="14" r:id="rId14"/>
    <sheet name="15、社会保险基金预算支出表" sheetId="15" r:id="rId15"/>
    <sheet name="16、债券发行及还本付息情况表" sheetId="16" r:id="rId16"/>
  </sheets>
  <externalReferences>
    <externalReference r:id="rId19"/>
  </externalReferences>
  <definedNames>
    <definedName name="_xlnm.Print_Area" localSheetId="10">'11、政府专项债务限额和余额情况表'!$A$1:$C$5</definedName>
    <definedName name="_xlnm.Print_Area" localSheetId="11">'12、国有资本经营预算收入表'!$A$1:$B$9</definedName>
    <definedName name="_xlnm.Print_Area" localSheetId="1">'2、一般公共预算支出表（功能分类项级）'!$A$1:$C$1278</definedName>
    <definedName name="_xlnm.Print_Area" localSheetId="3">'4、一般公共预算本级支出表'!$A$1:$C$26</definedName>
    <definedName name="_xlnm.Print_Area" localSheetId="4">'5、一般公共预算支出表（经济科目分类）'!#REF!</definedName>
    <definedName name="_xlnm.Print_Area" localSheetId="6">'7、政府一般债务限额和余额情况表'!$A$1:$C$5</definedName>
  </definedNames>
  <calcPr fullCalcOnLoad="1"/>
</workbook>
</file>

<file path=xl/sharedStrings.xml><?xml version="1.0" encoding="utf-8"?>
<sst xmlns="http://schemas.openxmlformats.org/spreadsheetml/2006/main" count="1070" uniqueCount="964">
  <si>
    <t>表1</t>
  </si>
  <si>
    <t>西塞山区2024年一般公共预算收入表</t>
  </si>
  <si>
    <t>单位：万元</t>
  </si>
  <si>
    <t>科目</t>
  </si>
  <si>
    <t>项目名称</t>
  </si>
  <si>
    <t>金额</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</si>
  <si>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</si>
  <si>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</si>
  <si>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</si>
  <si>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</si>
  <si>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</si>
  <si>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</si>
  <si>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</si>
  <si>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</si>
  <si>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</si>
  <si>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</si>
  <si>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</si>
  <si>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</si>
  <si>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</si>
  <si>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</si>
  <si>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</si>
  <si>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</si>
  <si>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</si>
  <si>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</si>
  <si>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</si>
  <si>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</si>
  <si>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</si>
  <si>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</si>
  <si>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</si>
  <si>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</si>
  <si>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</si>
  <si>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</si>
  <si>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</si>
  <si>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t>表2</t>
  </si>
  <si>
    <t>西塞山区2024年一般公共预算支出表（功能项级分类）</t>
  </si>
  <si>
    <t>支出功能科目</t>
  </si>
  <si>
    <t>总计</t>
  </si>
  <si>
    <t>合计</t>
  </si>
  <si>
    <t>[201]一般公共服务支出</t>
  </si>
  <si>
    <t>　[20101]人大事务</t>
  </si>
  <si>
    <t>　　[2010101]行政运行</t>
  </si>
  <si>
    <t>　　[2010102]一般行政管理事务</t>
  </si>
  <si>
    <t>　[20102]政协事务</t>
  </si>
  <si>
    <t>　　[2010201]行政运行</t>
  </si>
  <si>
    <t>　　[2010202]一般行政管理事务</t>
  </si>
  <si>
    <t>　　[2010204]政协会议</t>
  </si>
  <si>
    <t>　　[2010205]委员视察</t>
  </si>
  <si>
    <t>　　[2010299]其他政协事务支出</t>
  </si>
  <si>
    <t>　[20103]政府办公厅（室）及相关机构事务</t>
  </si>
  <si>
    <t>　　[2010301]行政运行</t>
  </si>
  <si>
    <t>　　[2010302]一般行政管理事务</t>
  </si>
  <si>
    <t>　[20104]发展与改革事务</t>
  </si>
  <si>
    <t>　　[2010401]行政运行</t>
  </si>
  <si>
    <t>　　[2010402]一般行政管理事务</t>
  </si>
  <si>
    <t>　[20105]统计信息事务</t>
  </si>
  <si>
    <t>　　[2010501]行政运行</t>
  </si>
  <si>
    <t>　　[2010505]专项统计业务</t>
  </si>
  <si>
    <t>　[20106]财政事务</t>
  </si>
  <si>
    <t>　　[2010601]行政运行</t>
  </si>
  <si>
    <t>　　[2010602]一般行政管理事务</t>
  </si>
  <si>
    <t>　　[2010604]预算改革业务</t>
  </si>
  <si>
    <t>　　[2010607]信息化建设</t>
  </si>
  <si>
    <t>　　[2010608]财政委托业务支出</t>
  </si>
  <si>
    <t>　[20108]审计事务</t>
  </si>
  <si>
    <t>　　[2010801]行政运行</t>
  </si>
  <si>
    <t>　　[2010802]一般行政管理事务</t>
  </si>
  <si>
    <t>　　[2010804]审计业务</t>
  </si>
  <si>
    <t>　[20111]纪检监察事务</t>
  </si>
  <si>
    <t>　　[2011101]行政运行</t>
  </si>
  <si>
    <t>　　[2011102]一般行政管理事务</t>
  </si>
  <si>
    <t>　　[2011106]巡视工作</t>
  </si>
  <si>
    <t>　[20113]商贸事务</t>
  </si>
  <si>
    <t>　　[2011301]行政运行</t>
  </si>
  <si>
    <t>　[20126]档案事务</t>
  </si>
  <si>
    <t>　　[2012601]行政运行</t>
  </si>
  <si>
    <t>　　[2012602]一般行政管理事务</t>
  </si>
  <si>
    <t>　[20129]群众团体事务</t>
  </si>
  <si>
    <t>　　[2012901]行政运行</t>
  </si>
  <si>
    <t>　　[2012902]一般行政管理事务</t>
  </si>
  <si>
    <t>　[20131]党委办公厅（室）及相关机构事务</t>
  </si>
  <si>
    <t>　　[2013101]行政运行</t>
  </si>
  <si>
    <t>　　[2013102]一般行政管理事务</t>
  </si>
  <si>
    <t>　[20132]组织事务</t>
  </si>
  <si>
    <t>　　[2013201]行政运行</t>
  </si>
  <si>
    <t>　　[2013202]一般行政管理事务</t>
  </si>
  <si>
    <t>　[20133]宣传事务</t>
  </si>
  <si>
    <t>　　[2013301]行政运行</t>
  </si>
  <si>
    <t>　　[2013304]宣传管理</t>
  </si>
  <si>
    <t>　[20134]统战事务</t>
  </si>
  <si>
    <t>　　[2013401]行政运行</t>
  </si>
  <si>
    <t>　　[2013402]一般行政管理事务</t>
  </si>
  <si>
    <t>　　[2013404]宗教事务</t>
  </si>
  <si>
    <t>　[20138]市场监督管理事务</t>
  </si>
  <si>
    <t>　　[2013801]行政运行</t>
  </si>
  <si>
    <t>　　[2013802]一般行政管理事务</t>
  </si>
  <si>
    <t>　[20140]信访事务</t>
  </si>
  <si>
    <t>　　[2014001]行政运行</t>
  </si>
  <si>
    <t>　　[2014002]一般行政管理事务</t>
  </si>
  <si>
    <t>[203]国防支出</t>
  </si>
  <si>
    <t>　[20306]国防动员</t>
  </si>
  <si>
    <t>　　[2030601]兵役征集</t>
  </si>
  <si>
    <t>　　[2030607]民兵</t>
  </si>
  <si>
    <t>　[20399]其他国防支出</t>
  </si>
  <si>
    <t>　　[2039999]其他国防支出</t>
  </si>
  <si>
    <t>[204]公共安全支出</t>
  </si>
  <si>
    <t>　[20402]公安</t>
  </si>
  <si>
    <t>　　[2040201]行政运行</t>
  </si>
  <si>
    <t>　　[2040202]一般行政管理事务</t>
  </si>
  <si>
    <t>　[20404]检察</t>
  </si>
  <si>
    <t>　　[2040401]行政运行</t>
  </si>
  <si>
    <t>　[20405]法院</t>
  </si>
  <si>
    <t>　　[2040501]行政运行</t>
  </si>
  <si>
    <t>　　[2040502]一般行政管理事务</t>
  </si>
  <si>
    <t>　[20406]司法</t>
  </si>
  <si>
    <t>　　[2040601]行政运行</t>
  </si>
  <si>
    <t>　　[2040604]基层司法业务</t>
  </si>
  <si>
    <t>　　[2040605]普法宣传</t>
  </si>
  <si>
    <t>　　[2040607]公共法律服务</t>
  </si>
  <si>
    <t>　　[2040610]社区矫正</t>
  </si>
  <si>
    <t>　[20499]其他公共安全支出</t>
  </si>
  <si>
    <t>　　[2049902]国家司法救助支出</t>
  </si>
  <si>
    <t>　　[2049999]其他公共安全支出</t>
  </si>
  <si>
    <t>[205]教育支出</t>
  </si>
  <si>
    <t>　[20501]教育管理事务</t>
  </si>
  <si>
    <t>　　[2050101]行政运行</t>
  </si>
  <si>
    <t>　　[2050102]一般行政管理事务</t>
  </si>
  <si>
    <t>　　[2050199]其他教育管理事务支出</t>
  </si>
  <si>
    <t>　[20502]普通教育</t>
  </si>
  <si>
    <t>　　[2050202]小学教育</t>
  </si>
  <si>
    <t>　　[2050203]初中教育</t>
  </si>
  <si>
    <t>　[20508]进修及培训</t>
  </si>
  <si>
    <t>　　[2050801]教师进修</t>
  </si>
  <si>
    <t>[206]科学技术支出</t>
  </si>
  <si>
    <t>　[20601]科学技术管理事务</t>
  </si>
  <si>
    <t>　　[2060101]行政运行</t>
  </si>
  <si>
    <t>　　[2060102]一般行政管理事务</t>
  </si>
  <si>
    <t>　[20602]基础研究</t>
  </si>
  <si>
    <t>　　[2060207]专项技术基础</t>
  </si>
  <si>
    <t>　[20605]科技条件与服务</t>
  </si>
  <si>
    <t>　　[2060502]技术创新服务体系</t>
  </si>
  <si>
    <t>　[20607]科学技术普及</t>
  </si>
  <si>
    <t>　　[2060702]科普活动</t>
  </si>
  <si>
    <t>[207]文化旅游体育与传媒支出</t>
  </si>
  <si>
    <t>　[20701]文化和旅游</t>
  </si>
  <si>
    <t>　　[2070101]行政运行</t>
  </si>
  <si>
    <t>　　[2070102]一般行政管理事务</t>
  </si>
  <si>
    <t>　[20702]文物</t>
  </si>
  <si>
    <t>　　[2070202]一般行政管理事务</t>
  </si>
  <si>
    <t>[208]社会保障和就业支出</t>
  </si>
  <si>
    <t>　[20801]人力资源和社会保障管理事务</t>
  </si>
  <si>
    <t>　　[2080101]行政运行</t>
  </si>
  <si>
    <t>　　[2080102]一般行政管理事务</t>
  </si>
  <si>
    <t>　　[2080104]综合业务管理</t>
  </si>
  <si>
    <t>　　[2080106]就业管理事务</t>
  </si>
  <si>
    <t>　[20802]民政管理事务</t>
  </si>
  <si>
    <t>　　[2080201]行政运行</t>
  </si>
  <si>
    <t>　　[2080202]一般行政管理事务</t>
  </si>
  <si>
    <t>　　[2080207]行政区划和地名管理</t>
  </si>
  <si>
    <t>　　[2080299]其他民政管理事务支出</t>
  </si>
  <si>
    <t>　[20805]行政事业单位养老支出</t>
  </si>
  <si>
    <t>　　[2080502]事业单位离退休</t>
  </si>
  <si>
    <t>　　[2080507]对机关事业单位基本养老保险基金的补助</t>
  </si>
  <si>
    <t>　[20807]就业补助</t>
  </si>
  <si>
    <t>　　[2080701]就业创业服务补贴</t>
  </si>
  <si>
    <t>　[20808]抚恤</t>
  </si>
  <si>
    <t>　　[2080805]义务兵优待</t>
  </si>
  <si>
    <t>　[20809]退役安置</t>
  </si>
  <si>
    <t>　　[2080905]军队转业干部安置</t>
  </si>
  <si>
    <t>　[20810]社会福利</t>
  </si>
  <si>
    <t>　　[2081002]老年福利</t>
  </si>
  <si>
    <t>　　[2081099]其他社会福利支出</t>
  </si>
  <si>
    <t>　[20811]残疾人事业</t>
  </si>
  <si>
    <t>　　[2081101]行政运行</t>
  </si>
  <si>
    <t>　　[2081102]一般行政管理事务</t>
  </si>
  <si>
    <t>　　[2081104]残疾人康复</t>
  </si>
  <si>
    <t>　　[2081105]残疾人就业</t>
  </si>
  <si>
    <t>　　[2081107]残疾人生活和护理补贴</t>
  </si>
  <si>
    <t>　[20816]红十字事业</t>
  </si>
  <si>
    <t>　　[2081601]行政运行</t>
  </si>
  <si>
    <t>　　[2081602]一般行政管理事务</t>
  </si>
  <si>
    <t>　[20820]临时救助</t>
  </si>
  <si>
    <t>　　[2082001]临时救助支出</t>
  </si>
  <si>
    <t>　[20825]其他生活救助</t>
  </si>
  <si>
    <t>　　[2082501]其他城市生活救助</t>
  </si>
  <si>
    <t>　[20826]财政对基本养老保险基金的补助</t>
  </si>
  <si>
    <t>　　[2082602]财政对城乡居民基本养老保险基金的补助</t>
  </si>
  <si>
    <t>　[20828]退役军人管理事务</t>
  </si>
  <si>
    <t>　　[2082801]行政运行</t>
  </si>
  <si>
    <t>　　[2082802]一般行政管理事务</t>
  </si>
  <si>
    <t>　[20830]财政代缴社会保险费支出</t>
  </si>
  <si>
    <t>　　[2083001]财政代缴城乡居民基本养老保险费支出</t>
  </si>
  <si>
    <t>[210]卫生健康支出</t>
  </si>
  <si>
    <t>　[21001]卫生健康管理事务</t>
  </si>
  <si>
    <t>　　[2100101]行政运行</t>
  </si>
  <si>
    <t>　　[2100102]一般行政管理事务</t>
  </si>
  <si>
    <t>　[21003]基层医疗卫生机构</t>
  </si>
  <si>
    <t>　　[2100301]城市社区卫生机构</t>
  </si>
  <si>
    <t>　　[2100302]乡镇卫生院</t>
  </si>
  <si>
    <t>　[21004]公共卫生</t>
  </si>
  <si>
    <t>　　[2100408]基本公共卫生服务</t>
  </si>
  <si>
    <t>　[21007]计划生育事务</t>
  </si>
  <si>
    <t>　　[2100717]计划生育服务</t>
  </si>
  <si>
    <t>　[21011]行政事业单位医疗</t>
  </si>
  <si>
    <t>　　[2101101]行政单位医疗</t>
  </si>
  <si>
    <t>　　[2101102]事业单位医疗</t>
  </si>
  <si>
    <t>　[21013]医疗救助</t>
  </si>
  <si>
    <t>　　[2101301]城乡医疗救助</t>
  </si>
  <si>
    <t>　[21015]医疗保障管理事务</t>
  </si>
  <si>
    <t>　　[2101501]行政运行</t>
  </si>
  <si>
    <t>　　[2101505]医疗保障政策管理</t>
  </si>
  <si>
    <t>　　[2101599]其他医疗保障管理事务支出</t>
  </si>
  <si>
    <t>[211]节能环保支出</t>
  </si>
  <si>
    <t>　[21103]污染防治</t>
  </si>
  <si>
    <t>　　[2110302]水体</t>
  </si>
  <si>
    <t>[212]城乡社区支出</t>
  </si>
  <si>
    <t>　[21201]城乡社区管理事务</t>
  </si>
  <si>
    <t>　　[2120101]行政运行</t>
  </si>
  <si>
    <t>　　[2120102]一般行政管理事务</t>
  </si>
  <si>
    <t>　　[2120104]城管执法</t>
  </si>
  <si>
    <t>　　[2120106]工程建设管理</t>
  </si>
  <si>
    <t>　　[2120110]执业资格注册、资质审查</t>
  </si>
  <si>
    <t>　[21202]城乡社区规划与管理</t>
  </si>
  <si>
    <t>　　[2120201]城乡社区规划与管理</t>
  </si>
  <si>
    <t>　[21203]城乡社区公共设施</t>
  </si>
  <si>
    <t>　　[2120303]小城镇基础设施建设</t>
  </si>
  <si>
    <t>　[21205]城乡社区环境卫生</t>
  </si>
  <si>
    <t>　　[2120501]城乡社区环境卫生</t>
  </si>
  <si>
    <t>[213]农林水支出</t>
  </si>
  <si>
    <t>　[21301]农业农村</t>
  </si>
  <si>
    <t>　　[2130101]行政运行</t>
  </si>
  <si>
    <t>　　[2130102]一般行政管理事务</t>
  </si>
  <si>
    <t>　　[2130109]农产品质量安全</t>
  </si>
  <si>
    <t>　　[2130126]农村社会事业</t>
  </si>
  <si>
    <t>　　[2130152]对高校毕业生到基层任职补助</t>
  </si>
  <si>
    <t>　[21302]林业和草原</t>
  </si>
  <si>
    <t>　　[2130207]森林资源管理</t>
  </si>
  <si>
    <t>　[21303]水利</t>
  </si>
  <si>
    <t>　　[2130301]行政运行</t>
  </si>
  <si>
    <t>　　[2130302]一般行政管理事务</t>
  </si>
  <si>
    <t>　　[2130306]水利工程运行与维护</t>
  </si>
  <si>
    <t>　　[2130307]长江黄河等流域管理</t>
  </si>
  <si>
    <t>　　[2130310]水土保持</t>
  </si>
  <si>
    <t>　　[2130312]水质监测</t>
  </si>
  <si>
    <t>　　[2130314]防汛</t>
  </si>
  <si>
    <t>　[21307]农村综合改革</t>
  </si>
  <si>
    <t>　　[2130701]对村级公益事业建设的补助</t>
  </si>
  <si>
    <t>[214]交通运输支出</t>
  </si>
  <si>
    <t>　[21401]公路水路运输</t>
  </si>
  <si>
    <t>　　[2140104]公路建设</t>
  </si>
  <si>
    <t>[215]资源勘探工业信息等支出</t>
  </si>
  <si>
    <t>　[21502]制造业</t>
  </si>
  <si>
    <t>　　[2150299]其他制造业支出</t>
  </si>
  <si>
    <t>[216]商业服务业等支出</t>
  </si>
  <si>
    <t>　[21699]其他商业服务业等支出</t>
  </si>
  <si>
    <t>　　[2169999]其他商业服务业等支出</t>
  </si>
  <si>
    <t>[219]援助其他地区支出</t>
  </si>
  <si>
    <t>　[21901]一般公共服务</t>
  </si>
  <si>
    <t>　　[21901]一般公共服务</t>
  </si>
  <si>
    <t>[220]自然资源海洋气象等支出</t>
  </si>
  <si>
    <t>　[22001]自然资源事务</t>
  </si>
  <si>
    <t>　　[2200114]地质勘查与矿产资源管理</t>
  </si>
  <si>
    <t>[221]住房保障支出</t>
  </si>
  <si>
    <t>　[22101]保障性安居工程支出</t>
  </si>
  <si>
    <t>　　[2210108]老旧小区改造</t>
  </si>
  <si>
    <t>[224]灾害防治及应急管理支出</t>
  </si>
  <si>
    <t>　[22401]应急管理事务</t>
  </si>
  <si>
    <t>　　[2240101]行政运行</t>
  </si>
  <si>
    <t>　　[2240102]一般行政管理事务</t>
  </si>
  <si>
    <t>　　[2240104]灾害风险防治</t>
  </si>
  <si>
    <t>　[22402]消防救援事务</t>
  </si>
  <si>
    <t>　　[2240201]行政运行</t>
  </si>
  <si>
    <t>　　[2240204]消防应急救援</t>
  </si>
  <si>
    <t>　[22406]自然灾害防治</t>
  </si>
  <si>
    <t>　　[2240601]地质灾害防治</t>
  </si>
  <si>
    <t>[227]预备费</t>
  </si>
  <si>
    <t>　[227]预备费</t>
  </si>
  <si>
    <t>　　[227]预备费</t>
  </si>
  <si>
    <t>[229]其他支出</t>
  </si>
  <si>
    <t>　[22999]其他支出</t>
  </si>
  <si>
    <t>　　[2299999]其他支出</t>
  </si>
  <si>
    <t>[232]债务付息支出</t>
  </si>
  <si>
    <t>　[23203]地方政府一般债务付息支出</t>
  </si>
  <si>
    <t>　　[2320301]地方政府一般债券付息支出</t>
  </si>
  <si>
    <t>[233]债务发行费用支出</t>
  </si>
  <si>
    <t>　[23303]地方政府一般债务发行费用支出</t>
  </si>
  <si>
    <t>　　[2330301]地方政府一般债务发行费用支出</t>
  </si>
  <si>
    <t>表3</t>
  </si>
  <si>
    <t>西塞山区2024年度一般公共预算收支平衡表</t>
  </si>
  <si>
    <t>项目</t>
  </si>
  <si>
    <t>决 算 数</t>
  </si>
  <si>
    <t>调整预算数</t>
  </si>
  <si>
    <t>2024年预算数</t>
  </si>
  <si>
    <t>一般公共预算收入</t>
  </si>
  <si>
    <t>一般公共预算支出</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</si>
  <si>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</si>
  <si>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</si>
  <si>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</si>
  <si>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</si>
  <si>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</si>
  <si>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</si>
  <si>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</si>
  <si>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</si>
  <si>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</si>
  <si>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</si>
  <si>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</si>
  <si>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</si>
  <si>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</si>
  <si>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</si>
  <si>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</si>
  <si>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</si>
  <si>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</si>
  <si>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</si>
  <si>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</si>
  <si>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</si>
  <si>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</si>
  <si>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</si>
  <si>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</si>
  <si>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</si>
  <si>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</si>
  <si>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</si>
  <si>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</si>
  <si>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</si>
  <si>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</si>
  <si>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</si>
  <si>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</si>
  <si>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</si>
  <si>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</si>
  <si>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</si>
  <si>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</si>
  <si>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</si>
  <si>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</si>
  <si>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</si>
  <si>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</si>
  <si>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</si>
  <si>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</si>
  <si>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</si>
  <si>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欠发达地区转移支付收入</t>
  </si>
  <si>
    <t xml:space="preserve">    欠发达地区转移支付支出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</si>
  <si>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</si>
  <si>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</si>
  <si>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</si>
  <si>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</si>
  <si>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</si>
  <si>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</si>
  <si>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</si>
  <si>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</si>
  <si>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</si>
  <si>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</si>
  <si>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</si>
  <si>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</si>
  <si>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</si>
  <si>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</si>
  <si>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</si>
  <si>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</si>
  <si>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</si>
  <si>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</si>
  <si>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</si>
  <si>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</si>
  <si>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</si>
  <si>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</si>
  <si>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</si>
  <si>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</si>
  <si>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</si>
  <si>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</si>
  <si>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</si>
  <si>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</si>
  <si>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</si>
  <si>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</si>
  <si>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</si>
  <si>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</si>
  <si>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</si>
  <si>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</si>
  <si>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</si>
  <si>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</si>
  <si>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</si>
  <si>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</si>
  <si>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</si>
  <si>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</si>
  <si>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</si>
  <si>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</si>
  <si>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增值税留抵退税转移支付收入</t>
  </si>
  <si>
    <t xml:space="preserve">    增值税留抵退税转移支付支出</t>
  </si>
  <si>
    <t xml:space="preserve">    其他退税减税降费转移支付收入</t>
  </si>
  <si>
    <t xml:space="preserve">    其他退税减税降费转移支付支出</t>
  </si>
  <si>
    <t xml:space="preserve">    补充县区财力转移支付收入</t>
  </si>
  <si>
    <t xml:space="preserve">    补充县区财力转移支付支出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</si>
  <si>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</si>
  <si>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</si>
  <si>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</si>
  <si>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</si>
  <si>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</si>
  <si>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</si>
  <si>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</si>
  <si>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</si>
  <si>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</si>
  <si>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</si>
  <si>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</si>
  <si>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</si>
  <si>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</si>
  <si>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</si>
  <si>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</si>
  <si>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</si>
  <si>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</si>
  <si>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</si>
  <si>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</si>
  <si>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</si>
  <si>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</si>
  <si>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</si>
  <si>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</si>
  <si>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</si>
  <si>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其他支出</t>
  </si>
  <si>
    <t>下级上解收入</t>
  </si>
  <si>
    <t>上解上级支出</t>
  </si>
  <si>
    <t xml:space="preserve">  体制上解收入</t>
  </si>
  <si>
    <t xml:space="preserve">  体制上解支出</t>
  </si>
  <si>
    <t xml:space="preserve">  专项上解收入</t>
  </si>
  <si>
    <t xml:space="preserve">  专项上解支出</t>
  </si>
  <si>
    <t>待偿债再融资一般债券上年结余</t>
  </si>
  <si>
    <t>上年结余收入</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</si>
  <si>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</si>
  <si>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</si>
  <si>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</si>
  <si>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</si>
  <si>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</si>
  <si>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</si>
  <si>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</si>
  <si>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</si>
  <si>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</si>
  <si>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</si>
  <si>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</si>
  <si>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</si>
  <si>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</si>
  <si>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</si>
  <si>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</si>
  <si>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</si>
  <si>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</si>
  <si>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</si>
  <si>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</si>
  <si>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</si>
  <si>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</si>
  <si>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</si>
  <si>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</si>
  <si>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</si>
  <si>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</si>
  <si>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</si>
  <si>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</si>
  <si>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</si>
  <si>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</si>
  <si>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</si>
  <si>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</si>
  <si>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</si>
  <si>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</si>
  <si>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</si>
  <si>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</si>
  <si>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</si>
  <si>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</si>
  <si>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区域间转移性收入</t>
  </si>
  <si>
    <t>区域间转移性支出</t>
  </si>
  <si>
    <t xml:space="preserve">  接受其他地区援助收入</t>
  </si>
  <si>
    <t xml:space="preserve">  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</si>
  <si>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</si>
  <si>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</si>
  <si>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</si>
  <si>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</si>
  <si>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</si>
  <si>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</si>
  <si>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 xml:space="preserve">  生态保护补偿转移性收入</t>
  </si>
  <si>
    <t xml:space="preserve">  生态保护补偿转移性支出</t>
  </si>
  <si>
    <t xml:space="preserve">    其他省(自治区、直辖市、计划单列市)横向生态保护补偿转移性收入</t>
  </si>
  <si>
    <t xml:space="preserve">    其他省(自治区、直辖市、计划单列市)横向生态保护补偿转移性支出</t>
  </si>
  <si>
    <t xml:space="preserve">    省内其他地市(区)横向生态保护补偿转移性收入</t>
  </si>
  <si>
    <t xml:space="preserve">    省内其他地市(区)横向生态保护补偿转移性支出</t>
  </si>
  <si>
    <t xml:space="preserve">    市内其他县市(区)横向生态保护补偿转移性收入</t>
  </si>
  <si>
    <t xml:space="preserve">    市内其他县市(区)横向生态保护补偿转移性支出</t>
  </si>
  <si>
    <t xml:space="preserve">  土地指标调剂转移性收入</t>
  </si>
  <si>
    <t xml:space="preserve">  土地指标调剂转移性支出</t>
  </si>
  <si>
    <t xml:space="preserve">    其他省(自治区、直辖市、计划单列市)横向土地指标调剂转移性收入</t>
  </si>
  <si>
    <t xml:space="preserve">    其他省(自治区、直辖市、计划单列市)横向土地指标调剂转移性支出</t>
  </si>
  <si>
    <t xml:space="preserve">    省内其他地市(区)横向土地指标调剂转移性收入</t>
  </si>
  <si>
    <t xml:space="preserve">    省内其他地市(区)横向土地指标调剂转移性支出</t>
  </si>
  <si>
    <t xml:space="preserve">    市内其他县市(区)横向土地指标调剂转移性收入</t>
  </si>
  <si>
    <t xml:space="preserve">    市内其他县市(区)横向土地指标调剂转移性支出</t>
  </si>
  <si>
    <t xml:space="preserve">  其他转移性收入</t>
  </si>
  <si>
    <t xml:space="preserve">  其他转移性支出</t>
  </si>
  <si>
    <t xml:space="preserve">    其他省(自治区、直辖市、计划单列市)其他转移性收入</t>
  </si>
  <si>
    <t xml:space="preserve">    其他省(自治区、直辖市、计划单列市)其他转移性支出</t>
  </si>
  <si>
    <t xml:space="preserve">    省内其他地市(区)其他转移性收入</t>
  </si>
  <si>
    <t xml:space="preserve">    省内其他地市(区)其他转移性支出</t>
  </si>
  <si>
    <t xml:space="preserve">    市内其他县市(区)其他转移性收入</t>
  </si>
  <si>
    <t xml:space="preserve">    市内其他县市(区)其他转移性支出</t>
  </si>
  <si>
    <t>省补助计划单列市收入</t>
  </si>
  <si>
    <t>计划单列市上解省支出</t>
  </si>
  <si>
    <t>计划单列市上解省收入</t>
  </si>
  <si>
    <t>省补助计划单列市支出</t>
  </si>
  <si>
    <t>待偿债再融资一般债券结余</t>
  </si>
  <si>
    <t>年终结余</t>
  </si>
  <si>
    <t>减:结转下年的支出</t>
  </si>
  <si>
    <t>净结余</t>
  </si>
  <si>
    <t>收  入  总  计</t>
  </si>
  <si>
    <t>支  出  总  计</t>
  </si>
  <si>
    <t>表4</t>
  </si>
  <si>
    <t>西塞山区2024年本级财政预算支出汇总表</t>
  </si>
  <si>
    <t>功能分类支出项目</t>
  </si>
  <si>
    <t>预算数</t>
  </si>
  <si>
    <t>说明</t>
  </si>
  <si>
    <t>本年支出合计</t>
  </si>
  <si>
    <t>【201】一般公共服务支出</t>
  </si>
  <si>
    <t>【203】国防支出</t>
  </si>
  <si>
    <t>【204】公共安全支出</t>
  </si>
  <si>
    <t>【205】教育支出</t>
  </si>
  <si>
    <t>【206】科学技术支出</t>
  </si>
  <si>
    <t>【207】文化旅游体育与传媒支出</t>
  </si>
  <si>
    <t>【208】社会保障和就业支出</t>
  </si>
  <si>
    <t>【210】卫生健康支出</t>
  </si>
  <si>
    <t>【211】节能环保支出</t>
  </si>
  <si>
    <t>【212】城乡社区支出</t>
  </si>
  <si>
    <t>【213】农林水支出</t>
  </si>
  <si>
    <t>【215】资源勘探信息等支出</t>
  </si>
  <si>
    <t>【216】商业服务业等支出</t>
  </si>
  <si>
    <t>【219】援助其他地区支出</t>
  </si>
  <si>
    <t>【221】住房保障支出</t>
  </si>
  <si>
    <t>【224】灾害防治及应急管理支出</t>
  </si>
  <si>
    <t>【227】预备费</t>
  </si>
  <si>
    <t>【229】其他支出</t>
  </si>
  <si>
    <t>【231】债务还本支出</t>
  </si>
  <si>
    <t>【232】债务付息支出</t>
  </si>
  <si>
    <t>【233】债务发行费用支出</t>
  </si>
  <si>
    <t>表5</t>
  </si>
  <si>
    <t>西塞山区2024年一般公共预算基本支出表（经济分类款级）</t>
  </si>
  <si>
    <t>政府支出经济分类</t>
  </si>
  <si>
    <t>其中：基本支出</t>
  </si>
  <si>
    <t>小计</t>
  </si>
  <si>
    <t>人员支出</t>
  </si>
  <si>
    <t>公用支出</t>
  </si>
  <si>
    <t>[501]机关工资福利支出</t>
  </si>
  <si>
    <t>　[50101]工资奖金津补贴</t>
  </si>
  <si>
    <t>　[50102]社会保障缴费</t>
  </si>
  <si>
    <t>　[50103]住房公积金</t>
  </si>
  <si>
    <t>　[50199]其他工资福利支出</t>
  </si>
  <si>
    <t>[502]机关商品和服务支出</t>
  </si>
  <si>
    <t>　[50201]办公经费</t>
  </si>
  <si>
    <r>
      <t>　</t>
    </r>
    <r>
      <rPr>
        <sz val="11"/>
        <color indexed="8"/>
        <rFont val="Calibri"/>
        <family val="2"/>
      </rPr>
      <t>[50202]</t>
    </r>
    <r>
      <rPr>
        <sz val="11"/>
        <color indexed="8"/>
        <rFont val="宋体"/>
        <family val="0"/>
      </rPr>
      <t>会议费</t>
    </r>
  </si>
  <si>
    <t>　[50203]培训费</t>
  </si>
  <si>
    <t>　[50204]专用材料购置费</t>
  </si>
  <si>
    <t>　[50205]委托业务费</t>
  </si>
  <si>
    <t>　[50206]公务接待费</t>
  </si>
  <si>
    <t>　[50208]公务用车运行维护费</t>
  </si>
  <si>
    <t>　[50209]维修（护）费</t>
  </si>
  <si>
    <t>　[50299]其他商品和服务支出</t>
  </si>
  <si>
    <t>[503]机关资本性支出（一）</t>
  </si>
  <si>
    <t>　[50306]设备购置</t>
  </si>
  <si>
    <t>　[50399]其他资本性支出</t>
  </si>
  <si>
    <r>
      <t>[504]</t>
    </r>
    <r>
      <rPr>
        <b/>
        <sz val="11"/>
        <color indexed="8"/>
        <rFont val="宋体"/>
        <family val="0"/>
      </rPr>
      <t>机关资本性支出（二）</t>
    </r>
  </si>
  <si>
    <r>
      <t>　</t>
    </r>
    <r>
      <rPr>
        <sz val="11"/>
        <color indexed="8"/>
        <rFont val="Calibri"/>
        <family val="2"/>
      </rPr>
      <t>[50403]</t>
    </r>
    <r>
      <rPr>
        <sz val="11"/>
        <color indexed="8"/>
        <rFont val="宋体"/>
        <family val="0"/>
      </rPr>
      <t>公务用车购置</t>
    </r>
  </si>
  <si>
    <r>
      <t>　</t>
    </r>
    <r>
      <rPr>
        <sz val="11"/>
        <color indexed="8"/>
        <rFont val="Calibri"/>
        <family val="2"/>
      </rPr>
      <t>[50404]</t>
    </r>
    <r>
      <rPr>
        <sz val="11"/>
        <color indexed="8"/>
        <rFont val="宋体"/>
        <family val="0"/>
      </rPr>
      <t>设备购置</t>
    </r>
  </si>
  <si>
    <r>
      <t>　</t>
    </r>
    <r>
      <rPr>
        <sz val="11"/>
        <color indexed="8"/>
        <rFont val="Calibri"/>
        <family val="2"/>
      </rPr>
      <t>[50499]</t>
    </r>
    <r>
      <rPr>
        <sz val="11"/>
        <color indexed="8"/>
        <rFont val="宋体"/>
        <family val="0"/>
      </rPr>
      <t>其他资本性支出</t>
    </r>
  </si>
  <si>
    <t>[505]对事业单位经常性补助</t>
  </si>
  <si>
    <t>　[50501]工资福利支出</t>
  </si>
  <si>
    <t>　[50502]商品和服务支出</t>
  </si>
  <si>
    <t>[506]对事业单位资本性补助</t>
  </si>
  <si>
    <t>　[50601]资本性支出（一）</t>
  </si>
  <si>
    <t>[509]对个人和家庭的补助</t>
  </si>
  <si>
    <t>　[50901]社会福利和救助</t>
  </si>
  <si>
    <r>
      <t>　</t>
    </r>
    <r>
      <rPr>
        <sz val="11"/>
        <color indexed="8"/>
        <rFont val="Calibri"/>
        <family val="2"/>
      </rPr>
      <t>[50902]</t>
    </r>
    <r>
      <rPr>
        <sz val="11"/>
        <color indexed="8"/>
        <rFont val="宋体"/>
        <family val="0"/>
      </rPr>
      <t>助学金</t>
    </r>
  </si>
  <si>
    <t>　[50905]离退休费</t>
  </si>
  <si>
    <r>
      <t>　</t>
    </r>
    <r>
      <rPr>
        <sz val="11"/>
        <color indexed="8"/>
        <rFont val="Calibri"/>
        <family val="2"/>
      </rPr>
      <t>[50999]</t>
    </r>
    <r>
      <rPr>
        <sz val="11"/>
        <color indexed="8"/>
        <rFont val="宋体"/>
        <family val="0"/>
      </rPr>
      <t>其他个人和家庭补助</t>
    </r>
  </si>
  <si>
    <r>
      <t>[510]</t>
    </r>
    <r>
      <rPr>
        <b/>
        <sz val="11"/>
        <color indexed="8"/>
        <rFont val="宋体"/>
        <family val="0"/>
      </rPr>
      <t>对社会保障基金补助</t>
    </r>
  </si>
  <si>
    <r>
      <t>　</t>
    </r>
    <r>
      <rPr>
        <sz val="11"/>
        <color indexed="8"/>
        <rFont val="Calibri"/>
        <family val="2"/>
      </rPr>
      <t>[51002]</t>
    </r>
    <r>
      <rPr>
        <sz val="11"/>
        <color indexed="8"/>
        <rFont val="宋体"/>
        <family val="0"/>
      </rPr>
      <t>对社会保险基金补助</t>
    </r>
  </si>
  <si>
    <r>
      <t>[599]</t>
    </r>
    <r>
      <rPr>
        <b/>
        <sz val="11"/>
        <color indexed="8"/>
        <rFont val="宋体"/>
        <family val="0"/>
      </rPr>
      <t>对个人和家庭的补助</t>
    </r>
  </si>
  <si>
    <r>
      <t>　</t>
    </r>
    <r>
      <rPr>
        <sz val="11"/>
        <color indexed="8"/>
        <rFont val="Calibri"/>
        <family val="2"/>
      </rPr>
      <t>[59999]</t>
    </r>
    <r>
      <rPr>
        <sz val="11"/>
        <color indexed="8"/>
        <rFont val="宋体"/>
        <family val="0"/>
      </rPr>
      <t>其他支出</t>
    </r>
  </si>
  <si>
    <t>表6</t>
  </si>
  <si>
    <t>西塞山区2024年一般公共预算转移支付分项目表</t>
  </si>
  <si>
    <t xml:space="preserve">  【201】一般公共服务支出</t>
  </si>
  <si>
    <t>水机菜篮子补贴工作经费</t>
  </si>
  <si>
    <t>食药品补助资金</t>
  </si>
  <si>
    <t>市级绩效奖补资金</t>
  </si>
  <si>
    <t>其他一般公共服务专项资金</t>
  </si>
  <si>
    <t xml:space="preserve">  【203】国防支出</t>
  </si>
  <si>
    <t xml:space="preserve">  【204】公共安全支出</t>
  </si>
  <si>
    <t>中央政法纪检监察转移支付资金</t>
  </si>
  <si>
    <t>公共法律服务专项</t>
  </si>
  <si>
    <t xml:space="preserve">  【205】教育支出</t>
  </si>
  <si>
    <t>城乡义务教育补助经费</t>
  </si>
  <si>
    <t>义务教育薄弱环节改善与能力提升补助资金</t>
  </si>
  <si>
    <t>学前教育补助资金</t>
  </si>
  <si>
    <t>其他教育类支出</t>
  </si>
  <si>
    <t xml:space="preserve">  【206】科学技术支出</t>
  </si>
  <si>
    <t xml:space="preserve">  【207】文化旅游体育与传媒支出</t>
  </si>
  <si>
    <t>美术馆、公共图书馆、文化馆免费开放中央补助资金</t>
  </si>
  <si>
    <t>新时代文明实践中心奖补资金</t>
  </si>
  <si>
    <t xml:space="preserve">  【208】社会保障和就业支出</t>
  </si>
  <si>
    <t>机关事业单位养老保险补助</t>
  </si>
  <si>
    <t>城乡居民养老保险补助</t>
  </si>
  <si>
    <t>中央就业补助资金</t>
  </si>
  <si>
    <t>中央困难群众救助资金</t>
  </si>
  <si>
    <t>其他社会保障和就业支出</t>
  </si>
  <si>
    <t xml:space="preserve">  【210】卫生健康支出</t>
  </si>
  <si>
    <t>医疗救助资金</t>
  </si>
  <si>
    <t>公共卫生服务补助资金</t>
  </si>
  <si>
    <t>基本药物补助资金</t>
  </si>
  <si>
    <t>计划生育转移支付资金</t>
  </si>
  <si>
    <t>其他支出</t>
  </si>
  <si>
    <t xml:space="preserve">  【211】节能环保支出</t>
  </si>
  <si>
    <t>污染治理和节能减碳专项</t>
  </si>
  <si>
    <t xml:space="preserve">  【212】城乡社区支出</t>
  </si>
  <si>
    <t>社区服务专线资金</t>
  </si>
  <si>
    <t>其他城乡社区支出</t>
  </si>
  <si>
    <t xml:space="preserve">  【213】农林水支出</t>
  </si>
  <si>
    <t>水利发展资金</t>
  </si>
  <si>
    <t>森林植被恢复费</t>
  </si>
  <si>
    <t xml:space="preserve">  【214】交通运输支出</t>
  </si>
  <si>
    <t>武汉城市圈核心区快速通道建设项目</t>
  </si>
  <si>
    <t xml:space="preserve">  【220】自然资源海洋气象支出</t>
  </si>
  <si>
    <t>矿山地质环境治理和地质遗迹保护项目补助</t>
  </si>
  <si>
    <t xml:space="preserve">  【221】住房保障支出</t>
  </si>
  <si>
    <t>老旧小区改造资金</t>
  </si>
  <si>
    <t xml:space="preserve">  【224】灾害防治及应急管理支出</t>
  </si>
  <si>
    <t>地质灾害、矿山治理、遗迹保护资金</t>
  </si>
  <si>
    <t xml:space="preserve">  【229】其他支出</t>
  </si>
  <si>
    <t>重点项目拉练考核奖励资金</t>
  </si>
  <si>
    <t>采煤沉陷区项目</t>
  </si>
  <si>
    <t>表7</t>
  </si>
  <si>
    <t>西塞山区2023年政府一般债务限额和余额情况表</t>
  </si>
  <si>
    <t>项         目</t>
  </si>
  <si>
    <t>2023年一般债务限额</t>
  </si>
  <si>
    <t>2023年政府一般债务余额</t>
  </si>
  <si>
    <t>西塞山区</t>
  </si>
  <si>
    <t>表8</t>
  </si>
  <si>
    <t>西塞山区2024年政府性基金预算收入明细表</t>
  </si>
  <si>
    <t>收入</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</si>
  <si>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</si>
  <si>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</si>
  <si>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</si>
  <si>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</si>
  <si>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</si>
  <si>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</si>
  <si>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</si>
  <si>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</si>
  <si>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</si>
  <si>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</si>
  <si>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</si>
  <si>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</si>
  <si>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</si>
  <si>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</si>
  <si>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</si>
  <si>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</si>
  <si>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</si>
  <si>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</si>
  <si>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</si>
  <si>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</si>
  <si>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</si>
  <si>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</si>
  <si>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</si>
  <si>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</si>
  <si>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</si>
  <si>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</si>
  <si>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</si>
  <si>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十六、其他政府性基金收入</t>
  </si>
  <si>
    <t>十七、专项债券对应项目专项收入</t>
  </si>
  <si>
    <t>表9</t>
  </si>
  <si>
    <t>西塞山区2024年政府性基金预算支出明细表</t>
  </si>
  <si>
    <t>支出</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</si>
  <si>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</si>
  <si>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</si>
  <si>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</si>
  <si>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</si>
  <si>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</si>
  <si>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</si>
  <si>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</si>
  <si>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</si>
  <si>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</si>
  <si>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</si>
  <si>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</si>
  <si>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</si>
  <si>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</si>
  <si>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</si>
  <si>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</si>
  <si>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</si>
  <si>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</si>
  <si>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</si>
  <si>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</si>
  <si>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</si>
  <si>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</si>
  <si>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</si>
  <si>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</si>
  <si>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</si>
  <si>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</si>
  <si>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</si>
  <si>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</si>
  <si>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</si>
  <si>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</si>
  <si>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</si>
  <si>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</si>
  <si>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</si>
  <si>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</si>
  <si>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</si>
  <si>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</si>
  <si>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</si>
  <si>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</si>
  <si>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</si>
  <si>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</si>
  <si>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</si>
  <si>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</si>
  <si>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</si>
  <si>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</si>
  <si>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</si>
  <si>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</si>
  <si>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</si>
  <si>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</si>
  <si>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</si>
  <si>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</si>
  <si>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</si>
  <si>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</si>
  <si>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</si>
  <si>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</si>
  <si>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</si>
  <si>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</si>
  <si>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</si>
  <si>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</si>
  <si>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</si>
  <si>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</si>
  <si>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</si>
  <si>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</si>
  <si>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</si>
  <si>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</si>
  <si>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</si>
  <si>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</si>
  <si>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</si>
  <si>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</si>
  <si>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</si>
  <si>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</si>
  <si>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</si>
  <si>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</si>
  <si>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</si>
  <si>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</si>
  <si>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</si>
  <si>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</si>
  <si>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</si>
  <si>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</si>
  <si>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</si>
  <si>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</si>
  <si>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</si>
  <si>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</si>
  <si>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</si>
  <si>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</si>
  <si>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</si>
  <si>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</si>
  <si>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</si>
  <si>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</si>
  <si>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</si>
  <si>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</si>
  <si>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</si>
  <si>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</si>
  <si>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</si>
  <si>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</si>
  <si>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</si>
  <si>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</si>
  <si>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</si>
  <si>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</si>
  <si>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</si>
  <si>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</si>
  <si>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</si>
  <si>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</si>
  <si>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</si>
  <si>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</si>
  <si>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</si>
  <si>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</si>
  <si>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</si>
  <si>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</si>
  <si>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</si>
  <si>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</si>
  <si>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</si>
  <si>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</si>
  <si>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</si>
  <si>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</si>
  <si>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</si>
  <si>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</si>
  <si>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</si>
  <si>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</si>
  <si>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</si>
  <si>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</si>
  <si>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</si>
  <si>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</si>
  <si>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</si>
  <si>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</si>
  <si>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</si>
  <si>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</si>
  <si>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</si>
  <si>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</si>
  <si>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</si>
  <si>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</si>
  <si>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</si>
  <si>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</si>
  <si>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</si>
  <si>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</si>
  <si>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</si>
  <si>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</si>
  <si>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</si>
  <si>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</si>
  <si>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</si>
  <si>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</si>
  <si>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</si>
  <si>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</si>
  <si>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</si>
  <si>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</si>
  <si>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</si>
  <si>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</si>
  <si>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</si>
  <si>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</si>
  <si>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</si>
  <si>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</si>
  <si>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</si>
  <si>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</si>
  <si>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</si>
  <si>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</si>
  <si>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</si>
  <si>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</si>
  <si>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</si>
  <si>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</si>
  <si>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</si>
  <si>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</si>
  <si>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</si>
  <si>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</si>
  <si>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</si>
  <si>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</si>
  <si>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</si>
  <si>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</si>
  <si>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</si>
  <si>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</si>
  <si>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</si>
  <si>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</si>
  <si>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</si>
  <si>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</si>
  <si>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</si>
  <si>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</si>
  <si>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</si>
  <si>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</si>
  <si>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</si>
  <si>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</si>
  <si>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</si>
  <si>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</si>
  <si>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</si>
  <si>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</si>
  <si>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</si>
  <si>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</si>
  <si>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</si>
  <si>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</si>
  <si>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</si>
  <si>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</si>
  <si>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</si>
  <si>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</si>
  <si>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</si>
  <si>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</si>
  <si>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</si>
  <si>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</si>
  <si>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</si>
  <si>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</si>
  <si>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</si>
  <si>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</si>
  <si>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</si>
  <si>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</si>
  <si>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</si>
  <si>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</si>
  <si>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</si>
  <si>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</si>
  <si>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</si>
  <si>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</si>
  <si>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</si>
  <si>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</si>
  <si>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</si>
  <si>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</si>
  <si>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</si>
  <si>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</si>
  <si>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</si>
  <si>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</si>
  <si>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</si>
  <si>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</si>
  <si>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</si>
  <si>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</si>
  <si>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支出合计</t>
  </si>
  <si>
    <t>表10</t>
  </si>
  <si>
    <t>西塞山区2024年政府性基金预算转移性收支明细表</t>
  </si>
  <si>
    <t>政府性基金预算收入</t>
  </si>
  <si>
    <t>政府性基金预算支出</t>
  </si>
  <si>
    <t>转移性收入</t>
  </si>
  <si>
    <t>转移性支出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</si>
  <si>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</si>
  <si>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</si>
  <si>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</si>
  <si>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</si>
  <si>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</si>
  <si>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</si>
  <si>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</si>
  <si>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</si>
  <si>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 xml:space="preserve">  调入资金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</si>
  <si>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</si>
  <si>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</si>
  <si>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</si>
  <si>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</si>
  <si>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</si>
  <si>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</si>
  <si>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收入总计</t>
  </si>
  <si>
    <t>支出总计</t>
  </si>
  <si>
    <t>表11</t>
  </si>
  <si>
    <t>西塞山区2023年政府专项债务限额和余额情况表</t>
  </si>
  <si>
    <t>2023年专项债务限额</t>
  </si>
  <si>
    <t>2023年政府专项债务余额</t>
  </si>
  <si>
    <t>表12</t>
  </si>
  <si>
    <t>西塞山区2024年国有资本经营预算收入表</t>
  </si>
  <si>
    <t>收入项目</t>
  </si>
  <si>
    <t>1、利润收入</t>
  </si>
  <si>
    <t>2、股利、股息收入</t>
  </si>
  <si>
    <t>合   计</t>
  </si>
  <si>
    <t>说明：我区无国有资本经营预算收入情况。</t>
  </si>
  <si>
    <t>表13</t>
  </si>
  <si>
    <t>西塞山区2024年国有资本经营预算支出表</t>
  </si>
  <si>
    <t>支出项目</t>
  </si>
  <si>
    <t>备注</t>
  </si>
  <si>
    <t>一、国有资本经营预算支出</t>
  </si>
  <si>
    <t>二、转移性支出</t>
  </si>
  <si>
    <t>说明：我区无国有资本经营预算支出情况。</t>
  </si>
  <si>
    <t>表14</t>
  </si>
  <si>
    <t>西塞山区2024年社保基金预算收入表</t>
  </si>
  <si>
    <t>一、基本养老保险费收入</t>
  </si>
  <si>
    <t>二、利息收入</t>
  </si>
  <si>
    <t>三、财政补贴收入</t>
  </si>
  <si>
    <t>其中：本级财政补助</t>
  </si>
  <si>
    <t>四、委托投资收益</t>
  </si>
  <si>
    <t>五、其他收入</t>
  </si>
  <si>
    <t>六、转移收入</t>
  </si>
  <si>
    <t>七、本年收入小计</t>
  </si>
  <si>
    <t>八、上级补助收入</t>
  </si>
  <si>
    <t>九、下级下解收入</t>
  </si>
  <si>
    <t>十、本年收入合计</t>
  </si>
  <si>
    <t>十一、上年结余</t>
  </si>
  <si>
    <t>总 计</t>
  </si>
  <si>
    <t>表15</t>
  </si>
  <si>
    <t>西塞山区2024年社会保险基金预算支出表</t>
  </si>
  <si>
    <t>一、基本养老金支出</t>
  </si>
  <si>
    <t>二、其他支出</t>
  </si>
  <si>
    <t>三、转移支出</t>
  </si>
  <si>
    <t>四、本年支出小计</t>
  </si>
  <si>
    <t>五、补助下级支出</t>
  </si>
  <si>
    <t>六、上解上级支出</t>
  </si>
  <si>
    <t>七、本年支出合计</t>
  </si>
  <si>
    <t>八、本年收支结余</t>
  </si>
  <si>
    <t>九、年末滚存结余</t>
  </si>
  <si>
    <t>表16</t>
  </si>
  <si>
    <t>黄石市西塞山区地方政府债券发行及还本付息情况表</t>
  </si>
  <si>
    <t>项    目</t>
  </si>
  <si>
    <t>本级</t>
  </si>
  <si>
    <t>一、2023年发行预计执行数</t>
  </si>
  <si>
    <t>（一）一般债券</t>
  </si>
  <si>
    <t>   其中：再融资债券</t>
  </si>
  <si>
    <t>（二）专项债券</t>
  </si>
  <si>
    <t>二、2023年还本预计执行数</t>
  </si>
  <si>
    <t>三、2023年付息预计执行数</t>
  </si>
  <si>
    <t>四、2024年还本预算数</t>
  </si>
  <si>
    <t>   其中：再融资</t>
  </si>
  <si>
    <t>      财政预算安排 </t>
  </si>
  <si>
    <t>      财政预算安排</t>
  </si>
  <si>
    <t>五、2024年付息预算数</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</si>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</sst>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s>
  <fonts count="85">
    <font>
      <sz val="11"/>
      <color theme="1"/>
      <name val="Calibri"/>
      <family val="0"/>
    </font>
    <font>
      <sz val="11"/>
      <name val="宋体"/>
      <family val="0"/>
    </font>
    <font>
      <sz val="12"/>
      <name val="宋体"/>
      <family val="0"/>
    </font>
    <font>
      <sz val="12"/>
      <name val="黑体"/>
      <family val="0"/>
    </font>
    <font>
      <sz val="18"/>
      <color indexed="56"/>
      <name val="方正小标宋简体"/>
      <family val="4"/>
    </font>
    <font>
      <sz val="10"/>
      <name val="宋体"/>
      <family val="0"/>
    </font>
    <font>
      <sz val="10"/>
      <color indexed="23"/>
      <name val="Microsoft Yahei"/>
      <family val="2"/>
    </font>
    <font>
      <b/>
      <sz val="12"/>
      <name val="宋体"/>
      <family val="0"/>
    </font>
    <font>
      <sz val="18"/>
      <name val="黑体"/>
      <family val="0"/>
    </font>
    <font>
      <b/>
      <sz val="12"/>
      <color indexed="8"/>
      <name val="宋体"/>
      <family val="0"/>
    </font>
    <font>
      <sz val="12"/>
      <color indexed="8"/>
      <name val="宋体"/>
      <family val="0"/>
    </font>
    <font>
      <sz val="18"/>
      <color indexed="8"/>
      <name val="方正小标宋简体"/>
      <family val="4"/>
    </font>
    <font>
      <sz val="11"/>
      <color indexed="8"/>
      <name val="仿宋_GB2312"/>
      <family val="3"/>
    </font>
    <font>
      <b/>
      <sz val="11"/>
      <color indexed="8"/>
      <name val="宋体"/>
      <family val="0"/>
    </font>
    <font>
      <sz val="16"/>
      <color indexed="8"/>
      <name val="黑体"/>
      <family val="0"/>
    </font>
    <font>
      <sz val="18"/>
      <color indexed="8"/>
      <name val="黑体"/>
      <family val="0"/>
    </font>
    <font>
      <b/>
      <sz val="16"/>
      <name val="黑体"/>
      <family val="0"/>
    </font>
    <font>
      <b/>
      <sz val="11"/>
      <name val="宋体"/>
      <family val="0"/>
    </font>
    <font>
      <sz val="9"/>
      <name val="宋体"/>
      <family val="0"/>
    </font>
    <font>
      <sz val="10.5"/>
      <name val="仿宋_GB2312"/>
      <family val="3"/>
    </font>
    <font>
      <sz val="10.5"/>
      <color indexed="8"/>
      <name val="仿宋_GB2312"/>
      <family val="3"/>
    </font>
    <font>
      <sz val="12"/>
      <color indexed="8"/>
      <name val="仿宋_GB2312"/>
      <family val="3"/>
    </font>
    <font>
      <sz val="10"/>
      <name val="Arial"/>
      <family val="2"/>
    </font>
    <font>
      <sz val="11"/>
      <color indexed="8"/>
      <name val="宋体"/>
      <family val="0"/>
    </font>
    <font>
      <sz val="11"/>
      <color indexed="8"/>
      <name val="Calibri"/>
      <family val="2"/>
    </font>
    <font>
      <b/>
      <sz val="11"/>
      <color indexed="8"/>
      <name val="Calibri"/>
      <family val="2"/>
    </font>
    <font>
      <sz val="11"/>
      <color indexed="8"/>
      <name val="黑体"/>
      <family val="0"/>
    </font>
    <font>
      <b/>
      <sz val="18"/>
      <name val="宋体"/>
      <family val="0"/>
    </font>
    <font>
      <b/>
      <sz val="10"/>
      <name val="宋体"/>
      <family val="0"/>
    </font>
    <font>
      <b/>
      <sz val="20"/>
      <color indexed="8"/>
      <name val="黑体"/>
      <family val="0"/>
    </font>
    <font>
      <sz val="11"/>
      <color indexed="10"/>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8"/>
      <color rgb="FF014A8F"/>
      <name val="方正小标宋简体"/>
      <family val="4"/>
    </font>
    <font>
      <sz val="10"/>
      <color rgb="FF5A5A5A"/>
      <name val="Microsoft Yahei"/>
      <family val="2"/>
    </font>
    <font>
      <b/>
      <sz val="12"/>
      <name val="Calibri"/>
      <family val="0"/>
    </font>
    <font>
      <b/>
      <sz val="12"/>
      <color rgb="FF000000"/>
      <name val="Calibri"/>
      <family val="0"/>
    </font>
    <font>
      <sz val="12"/>
      <color rgb="FF000000"/>
      <name val="Calibri"/>
      <family val="0"/>
    </font>
    <font>
      <sz val="18"/>
      <color theme="1"/>
      <name val="方正小标宋简体"/>
      <family val="4"/>
    </font>
    <font>
      <b/>
      <sz val="12"/>
      <color theme="1"/>
      <name val="Calibri"/>
      <family val="0"/>
    </font>
    <font>
      <sz val="11"/>
      <color theme="1"/>
      <name val="仿宋_GB2312"/>
      <family val="3"/>
    </font>
    <font>
      <sz val="16"/>
      <color theme="1"/>
      <name val="黑体"/>
      <family val="0"/>
    </font>
    <font>
      <sz val="12"/>
      <color theme="1"/>
      <name val="Calibri Light"/>
      <family val="0"/>
    </font>
    <font>
      <sz val="18"/>
      <color theme="1"/>
      <name val="黑体"/>
      <family val="0"/>
    </font>
    <font>
      <sz val="12"/>
      <color theme="1"/>
      <name val="宋体"/>
      <family val="0"/>
    </font>
    <font>
      <sz val="11"/>
      <name val="Calibri"/>
      <family val="0"/>
    </font>
    <font>
      <b/>
      <sz val="11"/>
      <name val="Calibri"/>
      <family val="0"/>
    </font>
    <font>
      <sz val="10.5"/>
      <color rgb="FF000000"/>
      <name val="仿宋_GB2312"/>
      <family val="3"/>
    </font>
    <font>
      <sz val="11"/>
      <color rgb="FF000000"/>
      <name val="宋体"/>
      <family val="0"/>
    </font>
    <font>
      <b/>
      <sz val="11"/>
      <color rgb="FF000000"/>
      <name val="宋体"/>
      <family val="0"/>
    </font>
    <font>
      <b/>
      <sz val="11"/>
      <color rgb="FF000000"/>
      <name val="Calibri"/>
      <family val="2"/>
    </font>
    <font>
      <sz val="11"/>
      <color theme="1"/>
      <name val="黑体"/>
      <family val="0"/>
    </font>
    <font>
      <sz val="11"/>
      <color rgb="FF000000"/>
      <name val="黑体"/>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2"/>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rgb="FF999999"/>
      </left>
      <right style="medium">
        <color rgb="FF999999"/>
      </right>
      <top style="medium">
        <color rgb="FF999999"/>
      </top>
      <bottom style="medium">
        <color rgb="FF99999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style="thin"/>
      <top style="thin"/>
      <bottom style="thin"/>
    </border>
    <border>
      <left style="thin"/>
      <right style="thin"/>
      <top/>
      <bottom style="thin"/>
    </border>
    <border>
      <left style="thin"/>
      <right>
        <color indexed="63"/>
      </right>
      <top style="thin"/>
      <bottom>
        <color indexed="63"/>
      </bottom>
    </border>
    <border>
      <left style="thin"/>
      <right>
        <color indexed="63"/>
      </right>
      <top>
        <color indexed="63"/>
      </top>
      <bottom style="thin"/>
    </border>
    <border>
      <left style="thin">
        <color indexed="8"/>
      </left>
      <right/>
      <top/>
      <bottom style="thin">
        <color indexed="8"/>
      </bottom>
    </border>
    <border>
      <left style="thin">
        <color indexed="8"/>
      </left>
      <right/>
      <top style="thin">
        <color indexed="8"/>
      </top>
      <bottom style="thin">
        <color indexed="8"/>
      </bottom>
    </border>
    <border>
      <left style="thin">
        <color indexed="8"/>
      </left>
      <right>
        <color indexed="63"/>
      </right>
      <top style="thin">
        <color indexed="8"/>
      </top>
      <bottom style="thin">
        <color indexed="8"/>
      </bottom>
    </border>
    <border>
      <left>
        <color indexed="8"/>
      </left>
      <right>
        <color indexed="8"/>
      </right>
      <top>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2" borderId="1" applyNumberFormat="0" applyFon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2"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4" fillId="0" borderId="0" applyNumberFormat="0" applyFill="0" applyBorder="0" applyAlignment="0" applyProtection="0"/>
    <xf numFmtId="0" fontId="55" fillId="3" borderId="4" applyNumberFormat="0" applyAlignment="0" applyProtection="0"/>
    <xf numFmtId="0" fontId="56" fillId="4" borderId="5" applyNumberFormat="0" applyAlignment="0" applyProtection="0"/>
    <xf numFmtId="0" fontId="57" fillId="4" borderId="4" applyNumberFormat="0" applyAlignment="0" applyProtection="0"/>
    <xf numFmtId="0" fontId="58" fillId="5" borderId="6" applyNumberFormat="0" applyAlignment="0" applyProtection="0"/>
    <xf numFmtId="0" fontId="59" fillId="0" borderId="7" applyNumberFormat="0" applyFill="0" applyAlignment="0" applyProtection="0"/>
    <xf numFmtId="0" fontId="60" fillId="0" borderId="8" applyNumberFormat="0" applyFill="0" applyAlignment="0" applyProtection="0"/>
    <xf numFmtId="0" fontId="61" fillId="6" borderId="0" applyNumberFormat="0" applyBorder="0" applyAlignment="0" applyProtection="0"/>
    <xf numFmtId="0" fontId="62" fillId="7" borderId="0" applyNumberFormat="0" applyBorder="0" applyAlignment="0" applyProtection="0"/>
    <xf numFmtId="0" fontId="63" fillId="8" borderId="0" applyNumberFormat="0" applyBorder="0" applyAlignment="0" applyProtection="0"/>
    <xf numFmtId="0" fontId="6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64" fillId="3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18" fillId="0" borderId="0">
      <alignment/>
      <protection/>
    </xf>
  </cellStyleXfs>
  <cellXfs count="165">
    <xf numFmtId="0" fontId="0"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65" fillId="0" borderId="0" xfId="0" applyFont="1" applyFill="1" applyAlignment="1">
      <alignment horizontal="center" vertical="center"/>
    </xf>
    <xf numFmtId="0" fontId="65" fillId="0" borderId="0" xfId="0" applyFont="1" applyFill="1" applyAlignment="1">
      <alignment horizontal="center" vertical="center"/>
    </xf>
    <xf numFmtId="0" fontId="5" fillId="0" borderId="9" xfId="0" applyFont="1" applyFill="1" applyBorder="1" applyAlignment="1">
      <alignment vertical="center"/>
    </xf>
    <xf numFmtId="0" fontId="66" fillId="0" borderId="9" xfId="0" applyFont="1" applyFill="1" applyBorder="1" applyAlignment="1">
      <alignment horizontal="right" vertical="center" wrapText="1"/>
    </xf>
    <xf numFmtId="0" fontId="66" fillId="0" borderId="9" xfId="0" applyFont="1" applyFill="1" applyBorder="1" applyAlignment="1">
      <alignment vertical="center" wrapText="1"/>
    </xf>
    <xf numFmtId="0" fontId="66" fillId="0" borderId="9" xfId="0" applyFont="1" applyFill="1" applyBorder="1" applyAlignment="1">
      <alignment vertical="center" wrapText="1"/>
    </xf>
    <xf numFmtId="0" fontId="67" fillId="0" borderId="0" xfId="0" applyFont="1" applyFill="1" applyBorder="1" applyAlignment="1">
      <alignment horizontal="center" vertical="center"/>
    </xf>
    <xf numFmtId="0" fontId="67"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2" fillId="0" borderId="0" xfId="63" applyFont="1" applyFill="1" applyAlignment="1">
      <alignment vertical="center"/>
      <protection/>
    </xf>
    <xf numFmtId="0" fontId="8" fillId="0" borderId="0" xfId="0" applyFont="1" applyFill="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68" fillId="0" borderId="10" xfId="0" applyFont="1" applyBorder="1" applyAlignment="1">
      <alignment horizontal="center" vertical="center" wrapText="1"/>
    </xf>
    <xf numFmtId="0" fontId="68" fillId="0" borderId="11" xfId="0" applyFont="1" applyBorder="1" applyAlignment="1">
      <alignment horizontal="center" vertical="center" wrapText="1"/>
    </xf>
    <xf numFmtId="0" fontId="67" fillId="0" borderId="0" xfId="0" applyFont="1" applyFill="1" applyBorder="1" applyAlignment="1">
      <alignment horizontal="center"/>
    </xf>
    <xf numFmtId="0" fontId="68" fillId="0" borderId="12" xfId="0" applyFont="1" applyBorder="1" applyAlignment="1">
      <alignment horizontal="center" vertical="center" wrapText="1"/>
    </xf>
    <xf numFmtId="0" fontId="67" fillId="0" borderId="0" xfId="0" applyFont="1" applyFill="1" applyBorder="1" applyAlignment="1">
      <alignment/>
    </xf>
    <xf numFmtId="0" fontId="69" fillId="0" borderId="10" xfId="0" applyFont="1" applyBorder="1" applyAlignment="1">
      <alignment vertical="center" wrapText="1"/>
    </xf>
    <xf numFmtId="0" fontId="69" fillId="0" borderId="10" xfId="0" applyFont="1" applyBorder="1" applyAlignment="1">
      <alignment horizontal="center" vertical="center" wrapText="1"/>
    </xf>
    <xf numFmtId="0" fontId="69" fillId="0" borderId="10" xfId="0" applyFont="1" applyBorder="1" applyAlignment="1">
      <alignment horizontal="left" vertical="center" wrapText="1" indent="2"/>
    </xf>
    <xf numFmtId="0" fontId="70" fillId="0" borderId="0" xfId="66" applyFont="1" applyFill="1" applyBorder="1" applyAlignment="1">
      <alignment vertical="center"/>
      <protection/>
    </xf>
    <xf numFmtId="0" fontId="0" fillId="0" borderId="0" xfId="66" applyFill="1" applyBorder="1" applyAlignment="1">
      <alignment vertical="center"/>
      <protection/>
    </xf>
    <xf numFmtId="0" fontId="71" fillId="0" borderId="0" xfId="66" applyFont="1" applyFill="1" applyBorder="1" applyAlignment="1">
      <alignment vertical="center"/>
      <protection/>
    </xf>
    <xf numFmtId="0" fontId="72" fillId="0" borderId="0" xfId="66" applyFont="1" applyFill="1" applyBorder="1" applyAlignment="1">
      <alignment vertical="center"/>
      <protection/>
    </xf>
    <xf numFmtId="0" fontId="60" fillId="0" borderId="0" xfId="66" applyFont="1" applyFill="1" applyBorder="1" applyAlignment="1">
      <alignment vertical="center"/>
      <protection/>
    </xf>
    <xf numFmtId="0" fontId="0" fillId="0" borderId="0" xfId="66" applyFill="1" applyBorder="1" applyAlignment="1">
      <alignment horizontal="left" vertical="center"/>
      <protection/>
    </xf>
    <xf numFmtId="0" fontId="0" fillId="0" borderId="0" xfId="66">
      <alignment vertical="center"/>
      <protection/>
    </xf>
    <xf numFmtId="0" fontId="73" fillId="0" borderId="0" xfId="66" applyFont="1" applyFill="1" applyAlignment="1">
      <alignment horizontal="center" vertical="center"/>
      <protection/>
    </xf>
    <xf numFmtId="0" fontId="0" fillId="0" borderId="0" xfId="66" applyFill="1" applyBorder="1" applyAlignment="1">
      <alignment horizontal="center" vertical="center"/>
      <protection/>
    </xf>
    <xf numFmtId="0" fontId="71" fillId="0" borderId="10" xfId="66" applyFont="1" applyFill="1" applyBorder="1" applyAlignment="1">
      <alignment horizontal="center" vertical="center"/>
      <protection/>
    </xf>
    <xf numFmtId="0" fontId="74" fillId="0" borderId="10" xfId="66" applyFont="1" applyFill="1" applyBorder="1" applyAlignment="1">
      <alignment horizontal="left" vertical="center"/>
      <protection/>
    </xf>
    <xf numFmtId="0" fontId="74" fillId="0" borderId="10" xfId="66" applyFont="1" applyFill="1" applyBorder="1" applyAlignment="1">
      <alignment horizontal="center" vertical="center"/>
      <protection/>
    </xf>
    <xf numFmtId="0" fontId="72" fillId="0" borderId="10" xfId="66" applyFont="1" applyFill="1" applyBorder="1" applyAlignment="1">
      <alignment horizontal="center" vertical="center"/>
      <protection/>
    </xf>
    <xf numFmtId="0" fontId="72" fillId="0" borderId="10" xfId="66" applyFont="1" applyFill="1" applyBorder="1" applyAlignment="1">
      <alignment horizontal="left" vertical="center"/>
      <protection/>
    </xf>
    <xf numFmtId="0" fontId="60" fillId="0" borderId="10" xfId="66" applyFont="1" applyFill="1" applyBorder="1" applyAlignment="1">
      <alignment horizontal="center" vertical="center"/>
      <protection/>
    </xf>
    <xf numFmtId="0" fontId="75" fillId="0" borderId="0" xfId="66" applyFont="1" applyFill="1" applyAlignment="1">
      <alignment horizontal="center" vertical="center"/>
      <protection/>
    </xf>
    <xf numFmtId="0" fontId="0" fillId="0" borderId="0" xfId="66" applyFill="1" applyBorder="1" applyAlignment="1">
      <alignment horizontal="right" vertical="center"/>
      <protection/>
    </xf>
    <xf numFmtId="0" fontId="76" fillId="0" borderId="10" xfId="66" applyFont="1" applyFill="1" applyBorder="1" applyAlignment="1">
      <alignment horizontal="left" vertical="center"/>
      <protection/>
    </xf>
    <xf numFmtId="0" fontId="76" fillId="0" borderId="10" xfId="66" applyFont="1" applyFill="1" applyBorder="1" applyAlignment="1">
      <alignment horizontal="center" vertical="center"/>
      <protection/>
    </xf>
    <xf numFmtId="0" fontId="71" fillId="0" borderId="0" xfId="0" applyFont="1" applyAlignment="1">
      <alignment vertical="center"/>
    </xf>
    <xf numFmtId="9" fontId="2" fillId="0" borderId="0" xfId="17" applyNumberFormat="1" applyFont="1" applyFill="1" applyBorder="1" applyAlignment="1" applyProtection="1">
      <alignment vertical="center"/>
      <protection/>
    </xf>
    <xf numFmtId="0" fontId="75"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horizontal="right"/>
    </xf>
    <xf numFmtId="0" fontId="71"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77" fillId="0" borderId="0" xfId="0" applyFont="1" applyFill="1" applyBorder="1" applyAlignment="1">
      <alignment vertical="center"/>
    </xf>
    <xf numFmtId="0" fontId="16" fillId="0" borderId="0" xfId="0" applyFont="1" applyFill="1" applyBorder="1" applyAlignment="1">
      <alignment vertical="center"/>
    </xf>
    <xf numFmtId="0" fontId="77" fillId="0" borderId="0" xfId="0" applyFont="1" applyFill="1" applyBorder="1" applyAlignment="1">
      <alignment horizontal="center" vertical="center"/>
    </xf>
    <xf numFmtId="0" fontId="3" fillId="0" borderId="0" xfId="0" applyFont="1" applyFill="1" applyBorder="1" applyAlignment="1">
      <alignment vertical="center"/>
    </xf>
    <xf numFmtId="0" fontId="8" fillId="0" borderId="0" xfId="0" applyFont="1" applyFill="1" applyBorder="1" applyAlignment="1">
      <alignment horizontal="center" vertical="center"/>
    </xf>
    <xf numFmtId="0" fontId="78" fillId="0" borderId="13" xfId="0" applyFont="1" applyFill="1" applyBorder="1" applyAlignment="1">
      <alignment horizontal="center" vertical="center"/>
    </xf>
    <xf numFmtId="0" fontId="78" fillId="0" borderId="14" xfId="0" applyFont="1" applyFill="1" applyBorder="1" applyAlignment="1">
      <alignment horizontal="center" vertical="center"/>
    </xf>
    <xf numFmtId="0" fontId="78" fillId="0" borderId="15" xfId="0" applyFont="1" applyFill="1" applyBorder="1" applyAlignment="1">
      <alignment horizontal="center" vertical="center"/>
    </xf>
    <xf numFmtId="0" fontId="78" fillId="0" borderId="10" xfId="0" applyFont="1" applyFill="1" applyBorder="1" applyAlignment="1">
      <alignment vertical="center"/>
    </xf>
    <xf numFmtId="0" fontId="77" fillId="0" borderId="10" xfId="0" applyFont="1" applyFill="1" applyBorder="1" applyAlignment="1">
      <alignment horizontal="center" vertical="center"/>
    </xf>
    <xf numFmtId="0" fontId="77" fillId="0" borderId="10" xfId="0" applyFont="1" applyFill="1" applyBorder="1" applyAlignment="1">
      <alignment vertical="center"/>
    </xf>
    <xf numFmtId="0" fontId="2" fillId="0" borderId="10" xfId="0" applyFont="1" applyFill="1" applyBorder="1" applyAlignment="1">
      <alignment horizontal="center" vertical="center"/>
    </xf>
    <xf numFmtId="1" fontId="77" fillId="0" borderId="10" xfId="0" applyNumberFormat="1" applyFont="1" applyFill="1" applyBorder="1" applyAlignment="1" applyProtection="1">
      <alignment vertical="center"/>
      <protection locked="0"/>
    </xf>
    <xf numFmtId="0" fontId="78" fillId="0" borderId="10" xfId="0" applyFont="1" applyFill="1" applyBorder="1" applyAlignment="1">
      <alignment horizontal="distributed" vertical="center"/>
    </xf>
    <xf numFmtId="0" fontId="78" fillId="0" borderId="10" xfId="0" applyFont="1" applyFill="1" applyBorder="1" applyAlignment="1">
      <alignment horizontal="center" vertical="center"/>
    </xf>
    <xf numFmtId="0" fontId="78" fillId="0" borderId="0" xfId="0" applyFont="1" applyFill="1" applyBorder="1" applyAlignment="1">
      <alignment vertical="center"/>
    </xf>
    <xf numFmtId="0" fontId="8" fillId="0" borderId="0" xfId="0" applyFont="1" applyFill="1" applyAlignment="1">
      <alignment horizontal="center" vertical="center"/>
    </xf>
    <xf numFmtId="3" fontId="77" fillId="0" borderId="10" xfId="0" applyNumberFormat="1" applyFont="1" applyFill="1" applyBorder="1" applyAlignment="1" applyProtection="1">
      <alignment vertical="center"/>
      <protection/>
    </xf>
    <xf numFmtId="3" fontId="77" fillId="0" borderId="10" xfId="0" applyNumberFormat="1" applyFont="1" applyFill="1" applyBorder="1" applyAlignment="1" applyProtection="1">
      <alignment horizontal="left" vertical="center"/>
      <protection/>
    </xf>
    <xf numFmtId="0" fontId="77" fillId="0" borderId="10" xfId="63" applyFont="1" applyFill="1" applyBorder="1" applyAlignment="1">
      <alignment vertical="center" wrapText="1"/>
      <protection/>
    </xf>
    <xf numFmtId="0" fontId="77"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77" fillId="0" borderId="0" xfId="0" applyFont="1" applyFill="1" applyBorder="1" applyAlignment="1">
      <alignment horizontal="right" vertical="center"/>
    </xf>
    <xf numFmtId="0" fontId="18" fillId="0" borderId="0" xfId="65" applyFont="1" applyFill="1" applyAlignment="1">
      <alignment horizontal="center" vertical="center"/>
      <protection/>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9" fontId="2" fillId="0" borderId="0" xfId="17" applyNumberFormat="1" applyFont="1" applyFill="1" applyBorder="1" applyAlignment="1" applyProtection="1">
      <alignment vertical="center"/>
      <protection/>
    </xf>
    <xf numFmtId="0" fontId="0" fillId="0" borderId="0" xfId="0" applyBorder="1" applyAlignment="1">
      <alignment vertical="center"/>
    </xf>
    <xf numFmtId="0" fontId="8"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67" fillId="0"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3" fontId="79" fillId="0" borderId="10" xfId="0" applyNumberFormat="1" applyFont="1" applyFill="1" applyBorder="1" applyAlignment="1">
      <alignment horizontal="center" vertical="center" wrapText="1"/>
    </xf>
    <xf numFmtId="0" fontId="19" fillId="33" borderId="10" xfId="0" applyFont="1" applyFill="1" applyBorder="1" applyAlignment="1">
      <alignment horizontal="left" vertical="center" wrapText="1"/>
    </xf>
    <xf numFmtId="3" fontId="79" fillId="33" borderId="10" xfId="0" applyNumberFormat="1"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4" borderId="10" xfId="0" applyFont="1" applyFill="1" applyBorder="1" applyAlignment="1">
      <alignment vertical="center" wrapText="1"/>
    </xf>
    <xf numFmtId="0" fontId="19" fillId="33" borderId="10" xfId="0" applyFont="1" applyFill="1" applyBorder="1" applyAlignment="1">
      <alignment vertical="center" wrapText="1"/>
    </xf>
    <xf numFmtId="0" fontId="21" fillId="0" borderId="1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0" xfId="0" applyNumberFormat="1" applyFont="1" applyFill="1" applyBorder="1" applyAlignment="1">
      <alignment horizontal="center" vertical="center" wrapText="1"/>
    </xf>
    <xf numFmtId="0" fontId="19" fillId="0" borderId="10" xfId="0" applyFont="1" applyFill="1" applyBorder="1" applyAlignment="1">
      <alignment vertical="center" wrapText="1"/>
    </xf>
    <xf numFmtId="0" fontId="19" fillId="0" borderId="10" xfId="0" applyFont="1" applyFill="1" applyBorder="1" applyAlignment="1">
      <alignment horizontal="left" vertical="center" wrapText="1"/>
    </xf>
    <xf numFmtId="0" fontId="22" fillId="0" borderId="0" xfId="0" applyFont="1" applyFill="1" applyAlignment="1">
      <alignment/>
    </xf>
    <xf numFmtId="0" fontId="22" fillId="0" borderId="0" xfId="0" applyFont="1" applyFill="1" applyAlignment="1">
      <alignment horizontal="center"/>
    </xf>
    <xf numFmtId="9" fontId="2" fillId="0" borderId="0" xfId="17" applyNumberFormat="1" applyFont="1" applyFill="1" applyAlignment="1" applyProtection="1">
      <alignment horizontal="center" vertical="center"/>
      <protection/>
    </xf>
    <xf numFmtId="0" fontId="0" fillId="0" borderId="0" xfId="0" applyAlignment="1">
      <alignment horizontal="center" vertical="center"/>
    </xf>
    <xf numFmtId="0" fontId="8" fillId="0" borderId="0" xfId="0" applyFont="1" applyFill="1" applyAlignment="1">
      <alignment horizontal="center" vertical="center"/>
    </xf>
    <xf numFmtId="0" fontId="80" fillId="0" borderId="0" xfId="0" applyNumberFormat="1" applyFont="1" applyFill="1" applyBorder="1" applyAlignment="1" applyProtection="1">
      <alignment horizontal="right"/>
      <protection/>
    </xf>
    <xf numFmtId="0" fontId="24" fillId="0" borderId="0" xfId="0" applyNumberFormat="1" applyFont="1" applyFill="1" applyBorder="1" applyAlignment="1" applyProtection="1">
      <alignment horizontal="center"/>
      <protection/>
    </xf>
    <xf numFmtId="0" fontId="25" fillId="0" borderId="13" xfId="0" applyNumberFormat="1" applyFont="1" applyFill="1" applyBorder="1" applyAlignment="1" applyProtection="1">
      <alignment horizontal="center" vertical="center"/>
      <protection/>
    </xf>
    <xf numFmtId="0" fontId="81" fillId="0" borderId="16" xfId="0" applyNumberFormat="1" applyFont="1" applyFill="1" applyBorder="1" applyAlignment="1" applyProtection="1">
      <alignment horizontal="center" vertical="center"/>
      <protection/>
    </xf>
    <xf numFmtId="0" fontId="81" fillId="0" borderId="10" xfId="0" applyNumberFormat="1" applyFont="1" applyFill="1" applyBorder="1" applyAlignment="1" applyProtection="1">
      <alignment horizontal="center" vertical="center"/>
      <protection/>
    </xf>
    <xf numFmtId="0" fontId="25" fillId="0" borderId="10" xfId="0" applyNumberFormat="1" applyFont="1" applyFill="1" applyBorder="1" applyAlignment="1" applyProtection="1">
      <alignment horizontal="center" vertical="center"/>
      <protection/>
    </xf>
    <xf numFmtId="0" fontId="25" fillId="0" borderId="17" xfId="0" applyNumberFormat="1" applyFont="1" applyFill="1" applyBorder="1" applyAlignment="1" applyProtection="1">
      <alignment horizontal="center" vertical="center"/>
      <protection/>
    </xf>
    <xf numFmtId="0" fontId="25" fillId="0" borderId="18" xfId="0" applyNumberFormat="1" applyFont="1" applyFill="1" applyBorder="1" applyAlignment="1" applyProtection="1">
      <alignment vertical="center"/>
      <protection/>
    </xf>
    <xf numFmtId="176" fontId="25" fillId="0" borderId="10" xfId="0" applyNumberFormat="1" applyFont="1" applyFill="1" applyBorder="1" applyAlignment="1" applyProtection="1">
      <alignment horizontal="center" vertical="center"/>
      <protection/>
    </xf>
    <xf numFmtId="0" fontId="25" fillId="0" borderId="19" xfId="0" applyNumberFormat="1" applyFont="1" applyFill="1" applyBorder="1" applyAlignment="1" applyProtection="1">
      <alignment vertical="center"/>
      <protection/>
    </xf>
    <xf numFmtId="0" fontId="24" fillId="0" borderId="19" xfId="0" applyNumberFormat="1" applyFont="1" applyFill="1" applyBorder="1" applyAlignment="1" applyProtection="1">
      <alignment vertical="center"/>
      <protection/>
    </xf>
    <xf numFmtId="0" fontId="24" fillId="0" borderId="20" xfId="0" applyNumberFormat="1" applyFont="1" applyFill="1" applyBorder="1" applyAlignment="1" applyProtection="1">
      <alignment vertical="center"/>
      <protection/>
    </xf>
    <xf numFmtId="176" fontId="24" fillId="0" borderId="10" xfId="0" applyNumberFormat="1" applyFont="1" applyFill="1" applyBorder="1" applyAlignment="1" applyProtection="1">
      <alignment horizontal="center" vertical="center"/>
      <protection/>
    </xf>
    <xf numFmtId="0" fontId="80" fillId="0" borderId="19" xfId="0" applyNumberFormat="1" applyFont="1" applyFill="1" applyBorder="1" applyAlignment="1" applyProtection="1">
      <alignment vertical="center"/>
      <protection/>
    </xf>
    <xf numFmtId="0" fontId="80" fillId="0" borderId="20" xfId="0" applyNumberFormat="1" applyFont="1" applyFill="1" applyBorder="1" applyAlignment="1" applyProtection="1">
      <alignment vertical="center"/>
      <protection/>
    </xf>
    <xf numFmtId="0" fontId="82" fillId="0" borderId="19" xfId="0" applyNumberFormat="1" applyFont="1" applyFill="1" applyBorder="1" applyAlignment="1" applyProtection="1">
      <alignment vertical="center"/>
      <protection/>
    </xf>
    <xf numFmtId="0" fontId="82" fillId="0" borderId="20" xfId="0" applyNumberFormat="1" applyFont="1" applyFill="1" applyBorder="1" applyAlignment="1" applyProtection="1">
      <alignment vertical="center"/>
      <protection/>
    </xf>
    <xf numFmtId="9" fontId="2" fillId="0" borderId="0" xfId="17" applyNumberFormat="1" applyFont="1" applyFill="1" applyAlignment="1" applyProtection="1">
      <alignment vertical="center"/>
      <protection/>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19" fillId="0" borderId="10" xfId="0" applyFont="1" applyFill="1" applyBorder="1" applyAlignment="1">
      <alignment horizontal="center" vertical="top" wrapText="1"/>
    </xf>
    <xf numFmtId="0" fontId="77" fillId="35" borderId="0" xfId="0" applyFont="1" applyFill="1" applyBorder="1" applyAlignment="1">
      <alignment vertical="center"/>
    </xf>
    <xf numFmtId="0" fontId="0" fillId="0" borderId="0" xfId="0" applyFont="1" applyFill="1" applyBorder="1" applyAlignment="1">
      <alignment/>
    </xf>
    <xf numFmtId="0" fontId="2" fillId="0" borderId="0" xfId="63" applyFont="1" applyFill="1" applyBorder="1" applyAlignment="1">
      <alignment vertical="center"/>
      <protection/>
    </xf>
    <xf numFmtId="0" fontId="83" fillId="0" borderId="0" xfId="0" applyFont="1" applyFill="1" applyBorder="1" applyAlignment="1">
      <alignment/>
    </xf>
    <xf numFmtId="0" fontId="27" fillId="0" borderId="0" xfId="0" applyNumberFormat="1" applyFont="1" applyFill="1" applyAlignment="1" applyProtection="1">
      <alignment horizontal="center" vertical="center"/>
      <protection/>
    </xf>
    <xf numFmtId="0" fontId="5" fillId="0" borderId="0" xfId="0" applyNumberFormat="1" applyFont="1" applyFill="1" applyBorder="1" applyAlignment="1" applyProtection="1">
      <alignment horizontal="right" vertical="center"/>
      <protection/>
    </xf>
    <xf numFmtId="0" fontId="28" fillId="0" borderId="10" xfId="0" applyNumberFormat="1" applyFont="1" applyFill="1" applyBorder="1" applyAlignment="1" applyProtection="1">
      <alignment horizontal="center" vertical="center"/>
      <protection/>
    </xf>
    <xf numFmtId="0" fontId="28" fillId="0" borderId="10" xfId="0" applyNumberFormat="1" applyFont="1" applyFill="1" applyBorder="1" applyAlignment="1" applyProtection="1">
      <alignment vertical="center"/>
      <protection/>
    </xf>
    <xf numFmtId="3" fontId="5" fillId="0" borderId="10" xfId="0"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vertical="center"/>
      <protection/>
    </xf>
    <xf numFmtId="0" fontId="27"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vertical="center"/>
      <protection/>
    </xf>
    <xf numFmtId="3" fontId="5"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alignment vertical="center"/>
      <protection/>
    </xf>
    <xf numFmtId="0" fontId="84" fillId="0" borderId="0" xfId="0" applyNumberFormat="1" applyFont="1" applyFill="1" applyBorder="1" applyAlignment="1" applyProtection="1">
      <alignment/>
      <protection/>
    </xf>
    <xf numFmtId="0" fontId="29" fillId="0" borderId="0" xfId="0" applyNumberFormat="1" applyFont="1" applyFill="1" applyBorder="1" applyAlignment="1" applyProtection="1">
      <alignment horizontal="center" vertical="center"/>
      <protection/>
    </xf>
    <xf numFmtId="0" fontId="29" fillId="0" borderId="0" xfId="0" applyNumberFormat="1" applyFont="1" applyFill="1" applyBorder="1" applyAlignment="1" applyProtection="1">
      <alignment vertical="center"/>
      <protection/>
    </xf>
    <xf numFmtId="0" fontId="24" fillId="0" borderId="21" xfId="0" applyNumberFormat="1" applyFont="1" applyFill="1" applyBorder="1" applyAlignment="1" applyProtection="1">
      <alignment horizontal="right"/>
      <protection/>
    </xf>
    <xf numFmtId="0" fontId="25" fillId="0" borderId="22" xfId="0" applyNumberFormat="1" applyFont="1" applyFill="1" applyBorder="1" applyAlignment="1" applyProtection="1">
      <alignment horizontal="center" vertical="center"/>
      <protection/>
    </xf>
    <xf numFmtId="0" fontId="25" fillId="0" borderId="23" xfId="0" applyNumberFormat="1" applyFont="1" applyFill="1" applyBorder="1" applyAlignment="1" applyProtection="1">
      <alignment vertical="center"/>
      <protection/>
    </xf>
    <xf numFmtId="176" fontId="25" fillId="0" borderId="23" xfId="0" applyNumberFormat="1" applyFont="1" applyFill="1" applyBorder="1" applyAlignment="1" applyProtection="1">
      <alignment vertical="center"/>
      <protection/>
    </xf>
    <xf numFmtId="0" fontId="24" fillId="0" borderId="23" xfId="0" applyNumberFormat="1" applyFont="1" applyFill="1" applyBorder="1" applyAlignment="1" applyProtection="1">
      <alignment vertical="center"/>
      <protection/>
    </xf>
    <xf numFmtId="176" fontId="24" fillId="0" borderId="23" xfId="0" applyNumberFormat="1" applyFont="1" applyFill="1" applyBorder="1" applyAlignment="1" applyProtection="1">
      <alignment vertical="center"/>
      <protection/>
    </xf>
    <xf numFmtId="0" fontId="16" fillId="35" borderId="0" xfId="0" applyFont="1" applyFill="1" applyBorder="1" applyAlignment="1">
      <alignment vertical="center"/>
    </xf>
    <xf numFmtId="0" fontId="49" fillId="35" borderId="0" xfId="0" applyFont="1" applyFill="1" applyBorder="1" applyAlignment="1">
      <alignment vertical="center"/>
    </xf>
    <xf numFmtId="0" fontId="77" fillId="35" borderId="0" xfId="0" applyFont="1" applyFill="1" applyBorder="1" applyAlignment="1">
      <alignment vertical="center" wrapText="1"/>
    </xf>
    <xf numFmtId="0" fontId="3" fillId="35" borderId="0" xfId="0" applyFont="1" applyFill="1" applyBorder="1" applyAlignment="1">
      <alignment vertical="center"/>
    </xf>
    <xf numFmtId="0" fontId="8" fillId="35" borderId="0" xfId="0" applyFont="1" applyFill="1" applyBorder="1" applyAlignment="1">
      <alignment horizontal="center" vertical="center"/>
    </xf>
    <xf numFmtId="0" fontId="8" fillId="35" borderId="0" xfId="0" applyFont="1" applyFill="1" applyBorder="1" applyAlignment="1">
      <alignment horizontal="center" vertical="center" wrapText="1"/>
    </xf>
    <xf numFmtId="0" fontId="77" fillId="35" borderId="0" xfId="0" applyFont="1" applyFill="1" applyBorder="1" applyAlignment="1">
      <alignment horizontal="right" vertical="center" wrapText="1"/>
    </xf>
    <xf numFmtId="0" fontId="78" fillId="35" borderId="10" xfId="0" applyFont="1" applyFill="1" applyBorder="1" applyAlignment="1">
      <alignment horizontal="center" vertical="center"/>
    </xf>
    <xf numFmtId="0" fontId="78" fillId="35" borderId="10" xfId="0" applyFont="1" applyFill="1" applyBorder="1" applyAlignment="1">
      <alignment horizontal="center" vertical="center" wrapText="1"/>
    </xf>
    <xf numFmtId="0" fontId="77" fillId="35" borderId="10" xfId="0" applyFont="1" applyFill="1" applyBorder="1" applyAlignment="1">
      <alignment horizontal="left" vertical="center"/>
    </xf>
    <xf numFmtId="0" fontId="77" fillId="35" borderId="10" xfId="0" applyFont="1" applyFill="1" applyBorder="1" applyAlignment="1">
      <alignment vertical="center"/>
    </xf>
    <xf numFmtId="0" fontId="77" fillId="35" borderId="10" xfId="0" applyFont="1" applyFill="1" applyBorder="1" applyAlignment="1">
      <alignment vertical="center" wrapText="1"/>
    </xf>
    <xf numFmtId="0" fontId="49" fillId="35" borderId="10" xfId="0" applyFont="1" applyFill="1" applyBorder="1" applyAlignment="1">
      <alignment vertical="center"/>
    </xf>
    <xf numFmtId="0" fontId="78" fillId="35" borderId="13" xfId="0" applyFont="1" applyFill="1" applyBorder="1" applyAlignment="1">
      <alignment horizontal="distributed" vertical="center" indent="2"/>
    </xf>
    <xf numFmtId="0" fontId="78" fillId="35" borderId="14" xfId="0" applyFont="1" applyFill="1" applyBorder="1" applyAlignment="1">
      <alignment horizontal="distributed" vertical="center" indent="2"/>
    </xf>
    <xf numFmtId="1" fontId="78" fillId="35" borderId="10" xfId="0" applyNumberFormat="1" applyFont="1" applyFill="1" applyBorder="1" applyAlignment="1">
      <alignment horizontal="distributed" vertical="center" wrapText="1"/>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 name="常规 5" xfId="66"/>
    <cellStyle name="常规_Sheet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Backup\Documents\WeChat%20Files\wxid_2il9zohtup0312\FileStorage\File\2023-1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4">
        <row r="5">
          <cell r="C5">
            <v>102508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31"/>
  <sheetViews>
    <sheetView zoomScaleSheetLayoutView="100" workbookViewId="0" topLeftCell="A1">
      <selection activeCell="H10" sqref="H10"/>
    </sheetView>
  </sheetViews>
  <sheetFormatPr defaultColWidth="10.00390625" defaultRowHeight="15"/>
  <cols>
    <col min="1" max="1" width="14.140625" style="125" customWidth="1"/>
    <col min="2" max="2" width="47.57421875" style="125" customWidth="1"/>
    <col min="3" max="3" width="22.421875" style="151" customWidth="1"/>
    <col min="4" max="251" width="10.00390625" style="125" customWidth="1"/>
    <col min="252" max="16384" width="10.00390625" style="11" customWidth="1"/>
  </cols>
  <sheetData>
    <row r="1" spans="1:3" s="125" customFormat="1" ht="18" customHeight="1">
      <c r="A1" s="152" t="s">
        <v>0</v>
      </c>
      <c r="C1" s="151"/>
    </row>
    <row r="2" spans="1:3" s="149" customFormat="1" ht="21.75">
      <c r="A2" s="153" t="s">
        <v>1</v>
      </c>
      <c r="B2" s="153"/>
      <c r="C2" s="154"/>
    </row>
    <row r="3" s="125" customFormat="1" ht="20.25" customHeight="1">
      <c r="C3" s="155" t="s">
        <v>2</v>
      </c>
    </row>
    <row r="4" spans="1:3" s="125" customFormat="1" ht="27" customHeight="1">
      <c r="A4" s="156" t="s">
        <v>3</v>
      </c>
      <c r="B4" s="156" t="s">
        <v>4</v>
      </c>
      <c r="C4" s="157" t="s">
        <v>5</v>
      </c>
    </row>
    <row r="5" spans="1:3" s="125" customFormat="1" ht="19.5" customHeight="1">
      <c r="A5" s="158">
        <v>101</v>
      </c>
      <c r="B5" s="159" t="s">
        <v>6</v>
      </c>
      <c r="C5" s="160">
        <f>SUM(C6:C21)</f>
        <v>66000</v>
      </c>
    </row>
    <row r="6" spans="1:3" s="125" customFormat="1" ht="19.5" customHeight="1">
      <c r="A6" s="158">
        <v>10101</v>
      </c>
      <c r="B6" s="159" t="s">
        <v>7</v>
      </c>
      <c r="C6" s="159">
        <v>29850</v>
      </c>
    </row>
    <row r="7" spans="1:3" s="125" customFormat="1" ht="19.5" customHeight="1">
      <c r="A7" s="158">
        <v>10104</v>
      </c>
      <c r="B7" s="159" t="s">
        <v>8</v>
      </c>
      <c r="C7" s="159">
        <v>10500</v>
      </c>
    </row>
    <row r="8" spans="1:3" s="125" customFormat="1" ht="19.5" customHeight="1">
      <c r="A8" s="158">
        <v>10105</v>
      </c>
      <c r="B8" s="159" t="s">
        <v>9</v>
      </c>
      <c r="C8" s="159"/>
    </row>
    <row r="9" spans="1:3" s="125" customFormat="1" ht="19.5" customHeight="1">
      <c r="A9" s="158">
        <v>10106</v>
      </c>
      <c r="B9" s="159" t="s">
        <v>10</v>
      </c>
      <c r="C9" s="159">
        <v>3300</v>
      </c>
    </row>
    <row r="10" spans="1:3" s="125" customFormat="1" ht="19.5" customHeight="1">
      <c r="A10" s="158">
        <v>10107</v>
      </c>
      <c r="B10" s="159" t="s">
        <v>11</v>
      </c>
      <c r="C10" s="159">
        <v>110</v>
      </c>
    </row>
    <row r="11" spans="1:3" s="125" customFormat="1" ht="19.5" customHeight="1">
      <c r="A11" s="158">
        <v>10109</v>
      </c>
      <c r="B11" s="159" t="s">
        <v>12</v>
      </c>
      <c r="C11" s="159">
        <v>6200</v>
      </c>
    </row>
    <row r="12" spans="1:3" s="125" customFormat="1" ht="19.5" customHeight="1">
      <c r="A12" s="158">
        <v>10110</v>
      </c>
      <c r="B12" s="159" t="s">
        <v>13</v>
      </c>
      <c r="C12" s="159">
        <v>3600</v>
      </c>
    </row>
    <row r="13" spans="1:3" s="125" customFormat="1" ht="19.5" customHeight="1">
      <c r="A13" s="158">
        <v>10111</v>
      </c>
      <c r="B13" s="159" t="s">
        <v>14</v>
      </c>
      <c r="C13" s="159">
        <v>1750</v>
      </c>
    </row>
    <row r="14" spans="1:3" s="125" customFormat="1" ht="19.5" customHeight="1">
      <c r="A14" s="158">
        <v>10112</v>
      </c>
      <c r="B14" s="159" t="s">
        <v>15</v>
      </c>
      <c r="C14" s="159">
        <v>2400</v>
      </c>
    </row>
    <row r="15" spans="1:3" s="125" customFormat="1" ht="19.5" customHeight="1">
      <c r="A15" s="158">
        <v>10113</v>
      </c>
      <c r="B15" s="159" t="s">
        <v>16</v>
      </c>
      <c r="C15" s="159">
        <v>2900</v>
      </c>
    </row>
    <row r="16" spans="1:3" s="125" customFormat="1" ht="19.5" customHeight="1">
      <c r="A16" s="158">
        <v>10114</v>
      </c>
      <c r="B16" s="159" t="s">
        <v>17</v>
      </c>
      <c r="C16" s="159">
        <v>10</v>
      </c>
    </row>
    <row r="17" spans="1:3" s="125" customFormat="1" ht="19.5" customHeight="1">
      <c r="A17" s="158">
        <v>10118</v>
      </c>
      <c r="B17" s="159" t="s">
        <v>18</v>
      </c>
      <c r="C17" s="159">
        <v>300</v>
      </c>
    </row>
    <row r="18" spans="1:3" s="125" customFormat="1" ht="19.5" customHeight="1">
      <c r="A18" s="158">
        <v>10119</v>
      </c>
      <c r="B18" s="159" t="s">
        <v>19</v>
      </c>
      <c r="C18" s="159">
        <v>5000</v>
      </c>
    </row>
    <row r="19" spans="1:3" s="125" customFormat="1" ht="19.5" customHeight="1">
      <c r="A19" s="158">
        <v>10120</v>
      </c>
      <c r="B19" s="159" t="s">
        <v>20</v>
      </c>
      <c r="C19" s="159"/>
    </row>
    <row r="20" spans="1:3" s="125" customFormat="1" ht="19.5" customHeight="1">
      <c r="A20" s="158">
        <v>10121</v>
      </c>
      <c r="B20" s="159" t="s">
        <v>21</v>
      </c>
      <c r="C20" s="159">
        <v>80</v>
      </c>
    </row>
    <row r="21" spans="1:3" s="125" customFormat="1" ht="19.5" customHeight="1">
      <c r="A21" s="158">
        <v>10199</v>
      </c>
      <c r="B21" s="159" t="s">
        <v>22</v>
      </c>
      <c r="C21" s="160"/>
    </row>
    <row r="22" spans="1:3" s="125" customFormat="1" ht="21" customHeight="1">
      <c r="A22" s="158">
        <v>103</v>
      </c>
      <c r="B22" s="159" t="s">
        <v>23</v>
      </c>
      <c r="C22" s="160">
        <f>SUM(C23:C30)</f>
        <v>10000</v>
      </c>
    </row>
    <row r="23" spans="1:3" s="125" customFormat="1" ht="19.5" customHeight="1">
      <c r="A23" s="158">
        <v>10302</v>
      </c>
      <c r="B23" s="159" t="s">
        <v>24</v>
      </c>
      <c r="C23" s="159">
        <v>3300</v>
      </c>
    </row>
    <row r="24" spans="1:3" s="125" customFormat="1" ht="19.5" customHeight="1">
      <c r="A24" s="158">
        <v>10304</v>
      </c>
      <c r="B24" s="159" t="s">
        <v>25</v>
      </c>
      <c r="C24" s="159">
        <v>100</v>
      </c>
    </row>
    <row r="25" spans="1:3" s="125" customFormat="1" ht="19.5" customHeight="1">
      <c r="A25" s="158">
        <v>10305</v>
      </c>
      <c r="B25" s="159" t="s">
        <v>26</v>
      </c>
      <c r="C25" s="159">
        <v>4300</v>
      </c>
    </row>
    <row r="26" spans="1:3" s="125" customFormat="1" ht="19.5" customHeight="1">
      <c r="A26" s="158">
        <v>10306</v>
      </c>
      <c r="B26" s="159" t="s">
        <v>27</v>
      </c>
      <c r="C26" s="159"/>
    </row>
    <row r="27" spans="1:3" s="125" customFormat="1" ht="19.5" customHeight="1">
      <c r="A27" s="158">
        <v>10307</v>
      </c>
      <c r="B27" s="159" t="s">
        <v>28</v>
      </c>
      <c r="C27" s="159">
        <v>2000</v>
      </c>
    </row>
    <row r="28" spans="1:3" s="125" customFormat="1" ht="19.5" customHeight="1">
      <c r="A28" s="158">
        <v>10308</v>
      </c>
      <c r="B28" s="159" t="s">
        <v>29</v>
      </c>
      <c r="C28" s="159"/>
    </row>
    <row r="29" spans="1:3" s="150" customFormat="1" ht="19.5" customHeight="1">
      <c r="A29" s="158">
        <v>10309</v>
      </c>
      <c r="B29" s="159" t="s">
        <v>30</v>
      </c>
      <c r="C29" s="161"/>
    </row>
    <row r="30" spans="1:3" s="150" customFormat="1" ht="19.5" customHeight="1">
      <c r="A30" s="158">
        <v>10399</v>
      </c>
      <c r="B30" s="159" t="s">
        <v>31</v>
      </c>
      <c r="C30" s="159">
        <v>300</v>
      </c>
    </row>
    <row r="31" spans="1:3" s="125" customFormat="1" ht="19.5" customHeight="1">
      <c r="A31" s="162" t="s">
        <v>32</v>
      </c>
      <c r="B31" s="163"/>
      <c r="C31" s="164">
        <f>C22+C5</f>
        <v>76000</v>
      </c>
    </row>
  </sheetData>
  <sheetProtection/>
  <mergeCells count="2">
    <mergeCell ref="A2:C2"/>
    <mergeCell ref="A31:B3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D72"/>
  <sheetViews>
    <sheetView tabSelected="1" zoomScaleSheetLayoutView="100" workbookViewId="0" topLeftCell="A1">
      <selection activeCell="K9" sqref="K9"/>
    </sheetView>
  </sheetViews>
  <sheetFormatPr defaultColWidth="10.00390625" defaultRowHeight="15"/>
  <cols>
    <col min="1" max="1" width="38.28125" style="52" customWidth="1"/>
    <col min="2" max="2" width="15.140625" style="54" customWidth="1"/>
    <col min="3" max="3" width="30.421875" style="52" customWidth="1"/>
    <col min="4" max="4" width="17.28125" style="54" customWidth="1"/>
    <col min="5" max="16384" width="10.00390625" style="52" customWidth="1"/>
  </cols>
  <sheetData>
    <row r="1" spans="1:4" s="52" customFormat="1" ht="21.75" customHeight="1">
      <c r="A1" s="55" t="s">
        <v>880</v>
      </c>
      <c r="B1" s="54"/>
      <c r="D1" s="54"/>
    </row>
    <row r="2" spans="1:4" s="53" customFormat="1" ht="27.75" customHeight="1">
      <c r="A2" s="56" t="s">
        <v>881</v>
      </c>
      <c r="B2" s="56"/>
      <c r="C2" s="56"/>
      <c r="D2" s="56"/>
    </row>
    <row r="3" spans="2:4" s="52" customFormat="1" ht="14.25" customHeight="1">
      <c r="B3" s="54"/>
      <c r="D3" s="54" t="s">
        <v>2</v>
      </c>
    </row>
    <row r="4" spans="1:4" s="52" customFormat="1" ht="31.5" customHeight="1">
      <c r="A4" s="57" t="s">
        <v>629</v>
      </c>
      <c r="B4" s="58"/>
      <c r="C4" s="57" t="s">
        <v>661</v>
      </c>
      <c r="D4" s="58"/>
    </row>
    <row r="5" spans="1:4" s="52" customFormat="1" ht="19.5" customHeight="1">
      <c r="A5" s="59" t="s">
        <v>288</v>
      </c>
      <c r="B5" s="59" t="s">
        <v>503</v>
      </c>
      <c r="C5" s="59" t="s">
        <v>288</v>
      </c>
      <c r="D5" s="59" t="s">
        <v>503</v>
      </c>
    </row>
    <row r="6" spans="1:4" s="52" customFormat="1" ht="19.5" customHeight="1">
      <c r="A6" s="59" t="s">
        <v>882</v>
      </c>
      <c r="B6" s="59">
        <v>31454</v>
      </c>
      <c r="C6" s="59" t="s">
        <v>883</v>
      </c>
      <c r="D6" s="59">
        <v>30704</v>
      </c>
    </row>
    <row r="7" spans="1:4" s="52" customFormat="1" ht="19.5" customHeight="1">
      <c r="A7" s="60" t="s">
        <v>884</v>
      </c>
      <c r="B7" s="61">
        <v>246</v>
      </c>
      <c r="C7" s="60" t="s">
        <v>885</v>
      </c>
      <c r="D7" s="61">
        <v>246</v>
      </c>
    </row>
    <row r="8" spans="1:4" s="52" customFormat="1" ht="19.5" customHeight="1">
      <c r="A8" s="62" t="s">
        <v>886</v>
      </c>
      <c r="B8" s="61"/>
      <c r="C8" s="62" t="s">
        <v>887</v>
      </c>
      <c r="D8" s="61"/>
    </row>
    <row r="9" spans="1:4" s="52" customFormat="1" ht="19.5" customHeight="1">
      <c r="A9" s="62" t="s">
        <v>888</v>
      </c>
      <c r="B9" s="63">
        <v>246</v>
      </c>
      <c r="C9" s="62" t="s">
        <v>889</v>
      </c>
      <c r="D9" s="61">
        <v>246</v>
      </c>
    </row>
    <row r="10" spans="1:4" s="52" customFormat="1" ht="19.5" customHeight="1">
      <c r="A10" s="62" t="s">
        <v>890</v>
      </c>
      <c r="B10" s="63"/>
      <c r="C10" s="62" t="s">
        <v>891</v>
      </c>
      <c r="D10" s="61"/>
    </row>
    <row r="11" spans="1:4" s="52" customFormat="1" ht="19.5" customHeight="1">
      <c r="A11" s="62" t="s">
        <v>892</v>
      </c>
      <c r="B11" s="63"/>
      <c r="C11" s="62" t="s">
        <v>893</v>
      </c>
      <c r="D11" s="61"/>
    </row>
    <row r="12" spans="1:4" s="52" customFormat="1" ht="19.5" customHeight="1">
      <c r="A12" s="62" t="s">
        <v>894</v>
      </c>
      <c r="B12" s="61"/>
      <c r="C12" s="62" t="s">
        <v>895</v>
      </c>
      <c r="D12" s="61"/>
    </row>
    <row r="13" spans="1:4" s="52" customFormat="1" ht="19.5" customHeight="1">
      <c r="A13" s="62" t="s">
        <v>896</v>
      </c>
      <c r="B13" s="61"/>
      <c r="C13" s="64" t="s">
        <v>897</v>
      </c>
      <c r="D13" s="63">
        <v>750</v>
      </c>
    </row>
    <row r="14" spans="1:4" s="52" customFormat="1" ht="19.5" customHeight="1">
      <c r="A14" s="64" t="s">
        <v>898</v>
      </c>
      <c r="B14" s="61"/>
      <c r="C14" s="64" t="s">
        <v>899</v>
      </c>
      <c r="D14" s="61"/>
    </row>
    <row r="15" spans="1:4" s="52" customFormat="1" ht="19.5" customHeight="1">
      <c r="A15" s="64" t="s">
        <v>900</v>
      </c>
      <c r="B15" s="61"/>
      <c r="C15" s="64"/>
      <c r="D15" s="61"/>
    </row>
    <row r="16" spans="1:4" s="52" customFormat="1" ht="19.5" customHeight="1">
      <c r="A16" s="64"/>
      <c r="B16" s="61"/>
      <c r="C16" s="64"/>
      <c r="D16" s="61"/>
    </row>
    <row r="17" spans="1:4" s="52" customFormat="1" ht="15.75" customHeight="1">
      <c r="A17" s="64"/>
      <c r="B17" s="61"/>
      <c r="C17" s="64"/>
      <c r="D17" s="61"/>
    </row>
    <row r="18" spans="1:4" s="52" customFormat="1" ht="19.5" customHeight="1">
      <c r="A18" s="64"/>
      <c r="B18" s="61"/>
      <c r="C18" s="64"/>
      <c r="D18" s="61"/>
    </row>
    <row r="19" spans="1:4" s="52" customFormat="1" ht="19.5" customHeight="1">
      <c r="A19" s="65" t="s">
        <v>901</v>
      </c>
      <c r="B19" s="66">
        <f>B6+B7</f>
        <v>31700</v>
      </c>
      <c r="C19" s="65" t="s">
        <v>902</v>
      </c>
      <c r="D19" s="66">
        <f>D6+D7+D13</f>
        <v>31700</v>
      </c>
    </row>
    <row r="20" spans="2:4" s="52" customFormat="1" ht="19.5" customHeight="1">
      <c r="B20" s="54"/>
      <c r="D20" s="54"/>
    </row>
    <row r="21" spans="2:4" s="52" customFormat="1" ht="19.5" customHeight="1">
      <c r="B21" s="54"/>
      <c r="D21" s="54"/>
    </row>
    <row r="22" spans="2:4" s="52" customFormat="1" ht="19.5" customHeight="1">
      <c r="B22" s="54"/>
      <c r="D22" s="54"/>
    </row>
    <row r="23" spans="2:4" s="52" customFormat="1" ht="19.5" customHeight="1">
      <c r="B23" s="54"/>
      <c r="D23" s="54"/>
    </row>
    <row r="24" spans="2:4" s="52" customFormat="1" ht="19.5" customHeight="1">
      <c r="B24" s="54"/>
      <c r="D24" s="54"/>
    </row>
    <row r="25" spans="2:4" s="52" customFormat="1" ht="19.5" customHeight="1">
      <c r="B25" s="54"/>
      <c r="D25" s="54"/>
    </row>
    <row r="26" spans="2:4" s="52" customFormat="1" ht="19.5" customHeight="1">
      <c r="B26" s="54"/>
      <c r="D26" s="54"/>
    </row>
    <row r="27" spans="2:4" s="52" customFormat="1" ht="19.5" customHeight="1">
      <c r="B27" s="54"/>
      <c r="D27" s="54"/>
    </row>
    <row r="28" spans="2:4" s="52" customFormat="1" ht="19.5" customHeight="1">
      <c r="B28" s="54"/>
      <c r="D28" s="54"/>
    </row>
    <row r="29" spans="2:4" s="52" customFormat="1" ht="19.5" customHeight="1">
      <c r="B29" s="54"/>
      <c r="D29" s="54"/>
    </row>
    <row r="30" spans="2:4" s="52" customFormat="1" ht="19.5" customHeight="1">
      <c r="B30" s="54"/>
      <c r="D30" s="54"/>
    </row>
    <row r="31" spans="2:4" s="52" customFormat="1" ht="19.5" customHeight="1">
      <c r="B31" s="54"/>
      <c r="D31" s="54"/>
    </row>
    <row r="32" spans="2:4" s="52" customFormat="1" ht="19.5" customHeight="1">
      <c r="B32" s="54"/>
      <c r="D32" s="54"/>
    </row>
    <row r="33" spans="2:4" s="52" customFormat="1" ht="19.5" customHeight="1">
      <c r="B33" s="54"/>
      <c r="D33" s="54"/>
    </row>
    <row r="34" spans="2:4" s="52" customFormat="1" ht="19.5" customHeight="1">
      <c r="B34" s="54"/>
      <c r="D34" s="54"/>
    </row>
    <row r="35" spans="2:4" s="52" customFormat="1" ht="19.5" customHeight="1">
      <c r="B35" s="54"/>
      <c r="D35" s="54"/>
    </row>
    <row r="36" spans="2:4" s="52" customFormat="1" ht="19.5" customHeight="1">
      <c r="B36" s="54"/>
      <c r="D36" s="54"/>
    </row>
    <row r="37" spans="2:4" s="52" customFormat="1" ht="19.5" customHeight="1">
      <c r="B37" s="54"/>
      <c r="D37" s="54"/>
    </row>
    <row r="38" spans="2:4" s="52" customFormat="1" ht="19.5" customHeight="1">
      <c r="B38" s="54"/>
      <c r="D38" s="54"/>
    </row>
    <row r="39" spans="2:4" s="52" customFormat="1" ht="19.5" customHeight="1">
      <c r="B39" s="54"/>
      <c r="D39" s="54"/>
    </row>
    <row r="40" spans="2:4" s="52" customFormat="1" ht="19.5" customHeight="1">
      <c r="B40" s="54"/>
      <c r="D40" s="54"/>
    </row>
    <row r="41" spans="2:4" s="52" customFormat="1" ht="19.5" customHeight="1">
      <c r="B41" s="54"/>
      <c r="D41" s="54"/>
    </row>
    <row r="42" spans="2:4" s="52" customFormat="1" ht="19.5" customHeight="1">
      <c r="B42" s="54"/>
      <c r="D42" s="54"/>
    </row>
    <row r="43" spans="2:4" s="52" customFormat="1" ht="19.5" customHeight="1">
      <c r="B43" s="54"/>
      <c r="D43" s="54"/>
    </row>
    <row r="44" spans="2:4" s="52" customFormat="1" ht="19.5" customHeight="1">
      <c r="B44" s="54"/>
      <c r="D44" s="54"/>
    </row>
    <row r="45" spans="2:4" s="52" customFormat="1" ht="19.5" customHeight="1">
      <c r="B45" s="54"/>
      <c r="D45" s="54"/>
    </row>
    <row r="46" spans="2:4" s="52" customFormat="1" ht="19.5" customHeight="1">
      <c r="B46" s="54"/>
      <c r="D46" s="54"/>
    </row>
    <row r="47" spans="2:4" s="52" customFormat="1" ht="19.5" customHeight="1">
      <c r="B47" s="54"/>
      <c r="D47" s="54"/>
    </row>
    <row r="48" spans="2:4" s="52" customFormat="1" ht="19.5" customHeight="1">
      <c r="B48" s="54"/>
      <c r="D48" s="54"/>
    </row>
    <row r="49" spans="2:4" s="52" customFormat="1" ht="19.5" customHeight="1">
      <c r="B49" s="54"/>
      <c r="D49" s="54"/>
    </row>
    <row r="50" spans="2:4" s="52" customFormat="1" ht="19.5" customHeight="1">
      <c r="B50" s="54"/>
      <c r="D50" s="54"/>
    </row>
    <row r="51" spans="2:4" s="52" customFormat="1" ht="19.5" customHeight="1">
      <c r="B51" s="54"/>
      <c r="D51" s="54"/>
    </row>
    <row r="52" spans="2:4" s="52" customFormat="1" ht="19.5" customHeight="1">
      <c r="B52" s="54"/>
      <c r="D52" s="54"/>
    </row>
    <row r="53" spans="2:4" s="52" customFormat="1" ht="19.5" customHeight="1">
      <c r="B53" s="54"/>
      <c r="D53" s="54"/>
    </row>
    <row r="54" spans="2:4" s="52" customFormat="1" ht="19.5" customHeight="1">
      <c r="B54" s="54"/>
      <c r="D54" s="54"/>
    </row>
    <row r="55" spans="2:4" s="52" customFormat="1" ht="19.5" customHeight="1">
      <c r="B55" s="54"/>
      <c r="D55" s="54"/>
    </row>
    <row r="56" spans="2:4" s="52" customFormat="1" ht="19.5" customHeight="1">
      <c r="B56" s="54"/>
      <c r="D56" s="54"/>
    </row>
    <row r="57" spans="2:4" s="52" customFormat="1" ht="19.5" customHeight="1">
      <c r="B57" s="54"/>
      <c r="D57" s="54"/>
    </row>
    <row r="58" spans="2:4" s="52" customFormat="1" ht="19.5" customHeight="1">
      <c r="B58" s="54"/>
      <c r="D58" s="54"/>
    </row>
    <row r="59" spans="2:4" s="52" customFormat="1" ht="19.5" customHeight="1">
      <c r="B59" s="54"/>
      <c r="D59" s="54"/>
    </row>
    <row r="60" spans="2:4" s="52" customFormat="1" ht="19.5" customHeight="1">
      <c r="B60" s="54"/>
      <c r="D60" s="54"/>
    </row>
    <row r="61" spans="2:4" s="52" customFormat="1" ht="19.5" customHeight="1">
      <c r="B61" s="54"/>
      <c r="D61" s="54"/>
    </row>
    <row r="62" spans="2:4" s="52" customFormat="1" ht="19.5" customHeight="1">
      <c r="B62" s="54"/>
      <c r="D62" s="54"/>
    </row>
    <row r="63" spans="2:4" s="52" customFormat="1" ht="19.5" customHeight="1">
      <c r="B63" s="54"/>
      <c r="D63" s="54"/>
    </row>
    <row r="64" spans="2:4" s="52" customFormat="1" ht="19.5" customHeight="1">
      <c r="B64" s="54"/>
      <c r="D64" s="54"/>
    </row>
    <row r="65" spans="2:4" s="52" customFormat="1" ht="19.5" customHeight="1">
      <c r="B65" s="54"/>
      <c r="D65" s="54"/>
    </row>
    <row r="66" spans="2:4" s="52" customFormat="1" ht="19.5" customHeight="1">
      <c r="B66" s="54"/>
      <c r="D66" s="54"/>
    </row>
    <row r="67" spans="2:4" s="52" customFormat="1" ht="19.5" customHeight="1">
      <c r="B67" s="54"/>
      <c r="D67" s="54"/>
    </row>
    <row r="68" spans="2:4" s="52" customFormat="1" ht="19.5" customHeight="1">
      <c r="B68" s="54"/>
      <c r="D68" s="54"/>
    </row>
    <row r="69" spans="2:4" s="52" customFormat="1" ht="19.5" customHeight="1">
      <c r="B69" s="54"/>
      <c r="D69" s="54"/>
    </row>
    <row r="70" spans="2:4" s="52" customFormat="1" ht="19.5" customHeight="1">
      <c r="B70" s="54"/>
      <c r="D70" s="54"/>
    </row>
    <row r="71" spans="2:4" s="52" customFormat="1" ht="19.5" customHeight="1">
      <c r="B71" s="54"/>
      <c r="D71" s="54"/>
    </row>
    <row r="72" spans="2:4" s="52" customFormat="1" ht="19.5" customHeight="1">
      <c r="B72" s="54"/>
      <c r="D72" s="54"/>
    </row>
  </sheetData>
  <sheetProtection/>
  <mergeCells count="3">
    <mergeCell ref="A2:D2"/>
    <mergeCell ref="A4:B4"/>
    <mergeCell ref="C4:D4"/>
  </mergeCells>
  <printOptions/>
  <pageMargins left="0.75" right="0.75" top="1" bottom="1" header="0.5" footer="0.5"/>
  <pageSetup fitToHeight="1" fitToWidth="1" horizontalDpi="600" verticalDpi="600" orientation="portrait" paperSize="9" scale="86"/>
</worksheet>
</file>

<file path=xl/worksheets/sheet11.xml><?xml version="1.0" encoding="utf-8"?>
<worksheet xmlns="http://schemas.openxmlformats.org/spreadsheetml/2006/main" xmlns:r="http://schemas.openxmlformats.org/officeDocument/2006/relationships">
  <dimension ref="A1:D5"/>
  <sheetViews>
    <sheetView zoomScaleSheetLayoutView="100" workbookViewId="0" topLeftCell="A1">
      <selection activeCell="H4" sqref="H4"/>
    </sheetView>
  </sheetViews>
  <sheetFormatPr defaultColWidth="8.8515625" defaultRowHeight="15"/>
  <cols>
    <col min="1" max="3" width="31.421875" style="0" customWidth="1"/>
  </cols>
  <sheetData>
    <row r="1" spans="1:4" ht="20.25" customHeight="1">
      <c r="A1" s="2" t="s">
        <v>903</v>
      </c>
      <c r="B1" s="13"/>
      <c r="C1" s="13"/>
      <c r="D1" s="46"/>
    </row>
    <row r="2" spans="1:3" ht="27" customHeight="1">
      <c r="A2" s="47" t="s">
        <v>904</v>
      </c>
      <c r="B2" s="47"/>
      <c r="C2" s="47"/>
    </row>
    <row r="3" spans="1:3" ht="25.5" customHeight="1">
      <c r="A3" s="48"/>
      <c r="B3" s="48"/>
      <c r="C3" s="49" t="s">
        <v>2</v>
      </c>
    </row>
    <row r="4" spans="1:3" s="45" customFormat="1" ht="60" customHeight="1">
      <c r="A4" s="50" t="s">
        <v>623</v>
      </c>
      <c r="B4" s="50" t="s">
        <v>905</v>
      </c>
      <c r="C4" s="50" t="s">
        <v>906</v>
      </c>
    </row>
    <row r="5" spans="1:3" ht="25.5" customHeight="1">
      <c r="A5" s="51" t="s">
        <v>626</v>
      </c>
      <c r="B5" s="51">
        <v>117450</v>
      </c>
      <c r="C5" s="51">
        <v>117450</v>
      </c>
    </row>
  </sheetData>
  <sheetProtection/>
  <mergeCells count="1">
    <mergeCell ref="A2:C2"/>
  </mergeCells>
  <printOptions horizontalCentered="1"/>
  <pageMargins left="0.75" right="0.75" top="0.98" bottom="0.98"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B9"/>
  <sheetViews>
    <sheetView zoomScaleSheetLayoutView="100" workbookViewId="0" topLeftCell="A1">
      <selection activeCell="G5" sqref="G5"/>
    </sheetView>
  </sheetViews>
  <sheetFormatPr defaultColWidth="8.8515625" defaultRowHeight="15"/>
  <cols>
    <col min="1" max="1" width="39.00390625" style="34" customWidth="1"/>
    <col min="2" max="2" width="31.00390625" style="34" customWidth="1"/>
    <col min="3" max="251" width="9.00390625" style="27" bestFit="1" customWidth="1"/>
    <col min="252" max="252" width="9.00390625" style="32" bestFit="1" customWidth="1"/>
    <col min="253" max="16384" width="8.8515625" style="32" customWidth="1"/>
  </cols>
  <sheetData>
    <row r="1" spans="1:2" ht="20.25" customHeight="1">
      <c r="A1" s="12" t="s">
        <v>907</v>
      </c>
      <c r="B1" s="13"/>
    </row>
    <row r="2" spans="1:2" s="26" customFormat="1" ht="43.5" customHeight="1">
      <c r="A2" s="41" t="s">
        <v>908</v>
      </c>
      <c r="B2" s="41"/>
    </row>
    <row r="3" spans="1:2" s="27" customFormat="1" ht="24.75" customHeight="1">
      <c r="A3" s="34"/>
      <c r="B3" s="42" t="s">
        <v>2</v>
      </c>
    </row>
    <row r="4" spans="1:2" s="28" customFormat="1" ht="60" customHeight="1">
      <c r="A4" s="35" t="s">
        <v>909</v>
      </c>
      <c r="B4" s="35" t="s">
        <v>503</v>
      </c>
    </row>
    <row r="5" spans="1:2" s="29" customFormat="1" ht="39" customHeight="1">
      <c r="A5" s="43" t="s">
        <v>910</v>
      </c>
      <c r="B5" s="44">
        <v>0</v>
      </c>
    </row>
    <row r="6" spans="1:2" s="29" customFormat="1" ht="39" customHeight="1">
      <c r="A6" s="43" t="s">
        <v>911</v>
      </c>
      <c r="B6" s="44">
        <v>0</v>
      </c>
    </row>
    <row r="7" spans="1:2" s="29" customFormat="1" ht="39" customHeight="1">
      <c r="A7" s="39"/>
      <c r="B7" s="38"/>
    </row>
    <row r="8" spans="1:2" s="30" customFormat="1" ht="39" customHeight="1">
      <c r="A8" s="40" t="s">
        <v>912</v>
      </c>
      <c r="B8" s="40">
        <v>0</v>
      </c>
    </row>
    <row r="9" s="31" customFormat="1" ht="18" customHeight="1">
      <c r="A9" s="31" t="s">
        <v>913</v>
      </c>
    </row>
  </sheetData>
  <sheetProtection/>
  <mergeCells count="1">
    <mergeCell ref="A2:B2"/>
  </mergeCells>
  <printOptions horizontalCentered="1"/>
  <pageMargins left="0.7480314960629921" right="0.7480314960629921" top="0.9842519685039371" bottom="0.9842519685039371" header="0.5118110236220472" footer="0.5118110236220472"/>
  <pageSetup fitToHeight="1" fitToWidth="1"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C9"/>
  <sheetViews>
    <sheetView zoomScaleSheetLayoutView="100" workbookViewId="0" topLeftCell="A1">
      <selection activeCell="F11" sqref="F11"/>
    </sheetView>
  </sheetViews>
  <sheetFormatPr defaultColWidth="8.8515625" defaultRowHeight="15"/>
  <cols>
    <col min="1" max="1" width="37.421875" style="27" customWidth="1"/>
    <col min="2" max="2" width="27.7109375" style="27" customWidth="1"/>
    <col min="3" max="3" width="20.421875" style="27" customWidth="1"/>
    <col min="4" max="253" width="9.00390625" style="27" bestFit="1" customWidth="1"/>
    <col min="254" max="254" width="9.00390625" style="32" bestFit="1" customWidth="1"/>
  </cols>
  <sheetData>
    <row r="1" spans="1:2" ht="20.25" customHeight="1">
      <c r="A1" s="12" t="s">
        <v>914</v>
      </c>
      <c r="B1" s="13"/>
    </row>
    <row r="2" spans="1:3" s="26" customFormat="1" ht="34.5" customHeight="1">
      <c r="A2" s="33" t="s">
        <v>915</v>
      </c>
      <c r="B2" s="33"/>
      <c r="C2" s="33"/>
    </row>
    <row r="3" s="27" customFormat="1" ht="24.75" customHeight="1">
      <c r="C3" s="34" t="s">
        <v>2</v>
      </c>
    </row>
    <row r="4" spans="1:3" s="28" customFormat="1" ht="60" customHeight="1">
      <c r="A4" s="35" t="s">
        <v>916</v>
      </c>
      <c r="B4" s="35" t="s">
        <v>503</v>
      </c>
      <c r="C4" s="35" t="s">
        <v>917</v>
      </c>
    </row>
    <row r="5" spans="1:3" s="29" customFormat="1" ht="39" customHeight="1">
      <c r="A5" s="36" t="s">
        <v>918</v>
      </c>
      <c r="B5" s="37">
        <v>0</v>
      </c>
      <c r="C5" s="38"/>
    </row>
    <row r="6" spans="1:3" s="29" customFormat="1" ht="39" customHeight="1">
      <c r="A6" s="36" t="s">
        <v>919</v>
      </c>
      <c r="B6" s="37">
        <v>0</v>
      </c>
      <c r="C6" s="38"/>
    </row>
    <row r="7" spans="1:3" s="29" customFormat="1" ht="39" customHeight="1">
      <c r="A7" s="39"/>
      <c r="B7" s="38"/>
      <c r="C7" s="38"/>
    </row>
    <row r="8" spans="1:3" s="30" customFormat="1" ht="39" customHeight="1">
      <c r="A8" s="40" t="s">
        <v>912</v>
      </c>
      <c r="B8" s="40">
        <v>0</v>
      </c>
      <c r="C8" s="40"/>
    </row>
    <row r="9" s="31" customFormat="1" ht="18" customHeight="1">
      <c r="A9" s="31" t="s">
        <v>920</v>
      </c>
    </row>
  </sheetData>
  <sheetProtection/>
  <mergeCells count="1">
    <mergeCell ref="A2:C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H17"/>
  <sheetViews>
    <sheetView zoomScaleSheetLayoutView="100" workbookViewId="0" topLeftCell="A1">
      <selection activeCell="H12" sqref="H12"/>
    </sheetView>
  </sheetViews>
  <sheetFormatPr defaultColWidth="9.7109375" defaultRowHeight="15"/>
  <cols>
    <col min="1" max="1" width="46.8515625" style="11" customWidth="1"/>
    <col min="2" max="2" width="46.421875" style="11" customWidth="1"/>
    <col min="3" max="254" width="9.7109375" style="11" customWidth="1"/>
  </cols>
  <sheetData>
    <row r="1" spans="1:2" ht="20.25" customHeight="1">
      <c r="A1" s="12" t="s">
        <v>921</v>
      </c>
      <c r="B1" s="13"/>
    </row>
    <row r="2" spans="1:8" s="11" customFormat="1" ht="30.75" customHeight="1">
      <c r="A2" s="14" t="s">
        <v>922</v>
      </c>
      <c r="B2" s="14"/>
      <c r="C2" s="15"/>
      <c r="D2" s="15"/>
      <c r="E2" s="15"/>
      <c r="F2" s="15"/>
      <c r="G2" s="15"/>
      <c r="H2" s="15"/>
    </row>
    <row r="3" spans="1:8" s="11" customFormat="1" ht="15">
      <c r="A3" s="16"/>
      <c r="B3" s="17" t="s">
        <v>2</v>
      </c>
      <c r="C3" s="15"/>
      <c r="D3" s="15"/>
      <c r="E3" s="15"/>
      <c r="F3" s="15"/>
      <c r="G3" s="15"/>
      <c r="H3" s="15"/>
    </row>
    <row r="4" spans="1:8" s="9" customFormat="1" ht="30" customHeight="1">
      <c r="A4" s="18" t="s">
        <v>288</v>
      </c>
      <c r="B4" s="19" t="s">
        <v>503</v>
      </c>
      <c r="C4" s="20"/>
      <c r="D4" s="20"/>
      <c r="E4" s="20"/>
      <c r="F4" s="20"/>
      <c r="G4" s="20"/>
      <c r="H4" s="20"/>
    </row>
    <row r="5" spans="1:8" s="11" customFormat="1" ht="24.75" customHeight="1">
      <c r="A5" s="23" t="s">
        <v>923</v>
      </c>
      <c r="B5" s="24">
        <v>4668</v>
      </c>
      <c r="C5" s="15"/>
      <c r="D5" s="15"/>
      <c r="E5" s="15"/>
      <c r="F5" s="15"/>
      <c r="G5" s="15"/>
      <c r="H5" s="15"/>
    </row>
    <row r="6" spans="1:8" s="11" customFormat="1" ht="24.75" customHeight="1">
      <c r="A6" s="23" t="s">
        <v>924</v>
      </c>
      <c r="B6" s="24">
        <v>2</v>
      </c>
      <c r="C6" s="15"/>
      <c r="D6" s="15"/>
      <c r="E6" s="15"/>
      <c r="F6" s="15"/>
      <c r="G6" s="15"/>
      <c r="H6" s="15"/>
    </row>
    <row r="7" spans="1:8" s="11" customFormat="1" ht="24.75" customHeight="1">
      <c r="A7" s="23" t="s">
        <v>925</v>
      </c>
      <c r="B7" s="24">
        <v>6366</v>
      </c>
      <c r="C7" s="15"/>
      <c r="D7" s="15"/>
      <c r="E7" s="15"/>
      <c r="F7" s="15"/>
      <c r="G7" s="15"/>
      <c r="H7" s="15"/>
    </row>
    <row r="8" spans="1:8" s="11" customFormat="1" ht="24.75" customHeight="1">
      <c r="A8" s="25" t="s">
        <v>926</v>
      </c>
      <c r="B8" s="24">
        <v>5631</v>
      </c>
      <c r="C8" s="15"/>
      <c r="D8" s="15"/>
      <c r="E8" s="15"/>
      <c r="F8" s="15"/>
      <c r="G8" s="15"/>
      <c r="H8" s="15"/>
    </row>
    <row r="9" spans="1:8" s="11" customFormat="1" ht="24.75" customHeight="1">
      <c r="A9" s="23" t="s">
        <v>927</v>
      </c>
      <c r="B9" s="24"/>
      <c r="C9" s="15"/>
      <c r="D9" s="15"/>
      <c r="E9" s="15"/>
      <c r="F9" s="15"/>
      <c r="G9" s="15"/>
      <c r="H9" s="15"/>
    </row>
    <row r="10" spans="1:8" s="11" customFormat="1" ht="24.75" customHeight="1">
      <c r="A10" s="23" t="s">
        <v>928</v>
      </c>
      <c r="B10" s="24">
        <v>1</v>
      </c>
      <c r="C10" s="15"/>
      <c r="D10" s="15"/>
      <c r="E10" s="15"/>
      <c r="F10" s="15"/>
      <c r="G10" s="15"/>
      <c r="H10" s="15"/>
    </row>
    <row r="11" spans="1:8" s="11" customFormat="1" ht="24.75" customHeight="1">
      <c r="A11" s="23" t="s">
        <v>929</v>
      </c>
      <c r="B11" s="24">
        <v>280</v>
      </c>
      <c r="C11" s="15"/>
      <c r="D11" s="15"/>
      <c r="E11" s="15"/>
      <c r="F11" s="15"/>
      <c r="G11" s="15"/>
      <c r="H11" s="15"/>
    </row>
    <row r="12" spans="1:8" s="11" customFormat="1" ht="24.75" customHeight="1">
      <c r="A12" s="23" t="s">
        <v>930</v>
      </c>
      <c r="B12" s="24">
        <v>11317</v>
      </c>
      <c r="C12" s="15"/>
      <c r="D12" s="15"/>
      <c r="E12" s="15"/>
      <c r="F12" s="15"/>
      <c r="G12" s="15"/>
      <c r="H12" s="15"/>
    </row>
    <row r="13" spans="1:8" s="11" customFormat="1" ht="24.75" customHeight="1">
      <c r="A13" s="23" t="s">
        <v>931</v>
      </c>
      <c r="B13" s="24"/>
      <c r="C13" s="15"/>
      <c r="D13" s="15"/>
      <c r="E13" s="15"/>
      <c r="F13" s="15"/>
      <c r="G13" s="15"/>
      <c r="H13" s="15"/>
    </row>
    <row r="14" spans="1:8" s="11" customFormat="1" ht="24.75" customHeight="1">
      <c r="A14" s="23" t="s">
        <v>932</v>
      </c>
      <c r="B14" s="24"/>
      <c r="C14" s="15"/>
      <c r="D14" s="15"/>
      <c r="E14" s="15"/>
      <c r="F14" s="15"/>
      <c r="G14" s="15"/>
      <c r="H14" s="15"/>
    </row>
    <row r="15" spans="1:8" s="11" customFormat="1" ht="24.75" customHeight="1">
      <c r="A15" s="23" t="s">
        <v>933</v>
      </c>
      <c r="B15" s="24"/>
      <c r="C15" s="15"/>
      <c r="D15" s="15"/>
      <c r="E15" s="15"/>
      <c r="F15" s="15"/>
      <c r="G15" s="15"/>
      <c r="H15" s="15"/>
    </row>
    <row r="16" spans="1:8" s="11" customFormat="1" ht="24.75" customHeight="1">
      <c r="A16" s="23" t="s">
        <v>934</v>
      </c>
      <c r="B16" s="24"/>
      <c r="C16" s="15"/>
      <c r="D16" s="15"/>
      <c r="E16" s="15"/>
      <c r="F16" s="15"/>
      <c r="G16" s="15"/>
      <c r="H16" s="15"/>
    </row>
    <row r="17" spans="1:8" s="11" customFormat="1" ht="24.75" customHeight="1">
      <c r="A17" s="18" t="s">
        <v>935</v>
      </c>
      <c r="B17" s="18">
        <v>11317</v>
      </c>
      <c r="C17" s="15"/>
      <c r="D17" s="15"/>
      <c r="E17" s="15"/>
      <c r="F17" s="15"/>
      <c r="G17" s="15"/>
      <c r="H17" s="15"/>
    </row>
  </sheetData>
  <sheetProtection/>
  <mergeCells count="1">
    <mergeCell ref="A2:B2"/>
  </mergeCells>
  <printOptions/>
  <pageMargins left="0.75" right="0.75" top="1" bottom="1" header="0.5" footer="0.5"/>
  <pageSetup fitToHeight="1" fitToWidth="1" orientation="portrait" paperSize="9" scale="94"/>
</worksheet>
</file>

<file path=xl/worksheets/sheet15.xml><?xml version="1.0" encoding="utf-8"?>
<worksheet xmlns="http://schemas.openxmlformats.org/spreadsheetml/2006/main" xmlns:r="http://schemas.openxmlformats.org/officeDocument/2006/relationships">
  <sheetPr>
    <pageSetUpPr fitToPage="1"/>
  </sheetPr>
  <dimension ref="A1:H18"/>
  <sheetViews>
    <sheetView zoomScaleSheetLayoutView="100" workbookViewId="0" topLeftCell="A1">
      <selection activeCell="G13" sqref="G13"/>
    </sheetView>
  </sheetViews>
  <sheetFormatPr defaultColWidth="9.7109375" defaultRowHeight="15"/>
  <cols>
    <col min="1" max="1" width="44.8515625" style="11" customWidth="1"/>
    <col min="2" max="2" width="39.421875" style="11" customWidth="1"/>
    <col min="3" max="16384" width="9.7109375" style="11" customWidth="1"/>
  </cols>
  <sheetData>
    <row r="1" spans="1:2" ht="20.25" customHeight="1">
      <c r="A1" s="12" t="s">
        <v>936</v>
      </c>
      <c r="B1" s="13"/>
    </row>
    <row r="2" spans="1:8" ht="33" customHeight="1">
      <c r="A2" s="14" t="s">
        <v>937</v>
      </c>
      <c r="B2" s="14"/>
      <c r="C2" s="15"/>
      <c r="D2" s="15"/>
      <c r="E2" s="15"/>
      <c r="F2" s="15"/>
      <c r="G2" s="15"/>
      <c r="H2" s="15"/>
    </row>
    <row r="3" spans="1:8" ht="15">
      <c r="A3" s="16"/>
      <c r="B3" s="17" t="s">
        <v>2</v>
      </c>
      <c r="C3" s="15"/>
      <c r="D3" s="15"/>
      <c r="E3" s="15"/>
      <c r="F3" s="15"/>
      <c r="G3" s="15"/>
      <c r="H3" s="15"/>
    </row>
    <row r="4" spans="1:8" s="9" customFormat="1" ht="30" customHeight="1">
      <c r="A4" s="18" t="s">
        <v>288</v>
      </c>
      <c r="B4" s="19" t="s">
        <v>503</v>
      </c>
      <c r="C4" s="20"/>
      <c r="D4" s="20"/>
      <c r="E4" s="20"/>
      <c r="F4" s="20"/>
      <c r="G4" s="20"/>
      <c r="H4" s="20"/>
    </row>
    <row r="5" spans="1:8" s="10" customFormat="1" ht="30" customHeight="1">
      <c r="A5" s="18"/>
      <c r="B5" s="21"/>
      <c r="C5" s="22"/>
      <c r="D5" s="22"/>
      <c r="E5" s="22"/>
      <c r="F5" s="22"/>
      <c r="G5" s="22"/>
      <c r="H5" s="22"/>
    </row>
    <row r="6" spans="1:8" ht="24.75" customHeight="1">
      <c r="A6" s="23" t="s">
        <v>938</v>
      </c>
      <c r="B6" s="24">
        <v>11102</v>
      </c>
      <c r="C6" s="15"/>
      <c r="D6" s="15"/>
      <c r="E6" s="15"/>
      <c r="F6" s="15"/>
      <c r="G6" s="15"/>
      <c r="H6" s="15"/>
    </row>
    <row r="7" spans="1:8" ht="24.75" customHeight="1">
      <c r="A7" s="23" t="s">
        <v>939</v>
      </c>
      <c r="B7" s="24">
        <v>200</v>
      </c>
      <c r="C7" s="15"/>
      <c r="D7" s="15"/>
      <c r="E7" s="15"/>
      <c r="F7" s="15"/>
      <c r="G7" s="15"/>
      <c r="H7" s="15"/>
    </row>
    <row r="8" spans="1:8" ht="24.75" customHeight="1">
      <c r="A8" s="23" t="s">
        <v>940</v>
      </c>
      <c r="B8" s="24">
        <v>15</v>
      </c>
      <c r="C8" s="15"/>
      <c r="D8" s="15"/>
      <c r="E8" s="15"/>
      <c r="F8" s="15"/>
      <c r="G8" s="15"/>
      <c r="H8" s="15"/>
    </row>
    <row r="9" spans="1:8" ht="24.75" customHeight="1">
      <c r="A9" s="23" t="s">
        <v>941</v>
      </c>
      <c r="B9" s="24">
        <v>11317</v>
      </c>
      <c r="C9" s="15"/>
      <c r="D9" s="15"/>
      <c r="E9" s="15"/>
      <c r="F9" s="15"/>
      <c r="G9" s="15"/>
      <c r="H9" s="15"/>
    </row>
    <row r="10" spans="1:8" ht="24.75" customHeight="1">
      <c r="A10" s="23" t="s">
        <v>942</v>
      </c>
      <c r="B10" s="24"/>
      <c r="C10" s="15"/>
      <c r="D10" s="15"/>
      <c r="E10" s="15"/>
      <c r="F10" s="15"/>
      <c r="G10" s="15"/>
      <c r="H10" s="15"/>
    </row>
    <row r="11" spans="1:8" ht="24.75" customHeight="1">
      <c r="A11" s="23" t="s">
        <v>943</v>
      </c>
      <c r="B11" s="24"/>
      <c r="C11" s="15"/>
      <c r="D11" s="15"/>
      <c r="E11" s="15"/>
      <c r="F11" s="15"/>
      <c r="G11" s="15"/>
      <c r="H11" s="15"/>
    </row>
    <row r="12" spans="1:8" ht="24.75" customHeight="1">
      <c r="A12" s="23" t="s">
        <v>944</v>
      </c>
      <c r="B12" s="24"/>
      <c r="C12" s="15"/>
      <c r="D12" s="15"/>
      <c r="E12" s="15"/>
      <c r="F12" s="15"/>
      <c r="G12" s="15"/>
      <c r="H12" s="15"/>
    </row>
    <row r="13" spans="1:8" ht="24.75" customHeight="1">
      <c r="A13" s="23" t="s">
        <v>945</v>
      </c>
      <c r="B13" s="24"/>
      <c r="C13" s="15"/>
      <c r="D13" s="15"/>
      <c r="E13" s="15"/>
      <c r="F13" s="15"/>
      <c r="G13" s="15"/>
      <c r="H13" s="15"/>
    </row>
    <row r="14" spans="1:8" ht="24.75" customHeight="1">
      <c r="A14" s="23" t="s">
        <v>946</v>
      </c>
      <c r="B14" s="24"/>
      <c r="C14" s="15"/>
      <c r="D14" s="15"/>
      <c r="E14" s="15"/>
      <c r="F14" s="15"/>
      <c r="G14" s="15"/>
      <c r="H14" s="15"/>
    </row>
    <row r="15" spans="1:8" ht="24.75" customHeight="1">
      <c r="A15" s="23"/>
      <c r="B15" s="24"/>
      <c r="C15" s="15"/>
      <c r="D15" s="15"/>
      <c r="E15" s="15"/>
      <c r="F15" s="15"/>
      <c r="G15" s="15"/>
      <c r="H15" s="15"/>
    </row>
    <row r="16" spans="1:8" ht="24.75" customHeight="1">
      <c r="A16" s="23"/>
      <c r="B16" s="24"/>
      <c r="C16" s="15"/>
      <c r="D16" s="15"/>
      <c r="E16" s="15"/>
      <c r="F16" s="15"/>
      <c r="G16" s="15"/>
      <c r="H16" s="15"/>
    </row>
    <row r="17" spans="1:8" ht="24.75" customHeight="1">
      <c r="A17" s="23"/>
      <c r="B17" s="24"/>
      <c r="C17" s="15"/>
      <c r="D17" s="15"/>
      <c r="E17" s="15"/>
      <c r="F17" s="15"/>
      <c r="G17" s="15"/>
      <c r="H17" s="15"/>
    </row>
    <row r="18" spans="1:8" ht="24.75" customHeight="1">
      <c r="A18" s="18" t="s">
        <v>935</v>
      </c>
      <c r="B18" s="18">
        <v>11317</v>
      </c>
      <c r="C18" s="15"/>
      <c r="D18" s="15"/>
      <c r="E18" s="15"/>
      <c r="F18" s="15"/>
      <c r="G18" s="15"/>
      <c r="H18" s="15"/>
    </row>
  </sheetData>
  <sheetProtection/>
  <mergeCells count="3">
    <mergeCell ref="A2:B2"/>
    <mergeCell ref="A4:A5"/>
    <mergeCell ref="B4:B5"/>
  </mergeCells>
  <printOptions/>
  <pageMargins left="0.75" right="0.75" top="1" bottom="1" header="0.51" footer="0.51"/>
  <pageSetup fitToHeight="1" fitToWidth="1"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B27"/>
  <sheetViews>
    <sheetView zoomScaleSheetLayoutView="100" workbookViewId="0" topLeftCell="A1">
      <selection activeCell="F11" sqref="F11"/>
    </sheetView>
  </sheetViews>
  <sheetFormatPr defaultColWidth="10.00390625" defaultRowHeight="15"/>
  <cols>
    <col min="1" max="1" width="42.00390625" style="1" customWidth="1"/>
    <col min="2" max="2" width="46.00390625" style="1" customWidth="1"/>
    <col min="3" max="16384" width="10.00390625" style="1" customWidth="1"/>
  </cols>
  <sheetData>
    <row r="1" s="1" customFormat="1" ht="21.75" customHeight="1">
      <c r="A1" s="2" t="s">
        <v>947</v>
      </c>
    </row>
    <row r="2" spans="1:2" s="1" customFormat="1" ht="49.5" customHeight="1">
      <c r="A2" s="3" t="s">
        <v>948</v>
      </c>
      <c r="B2" s="4"/>
    </row>
    <row r="3" spans="1:2" s="1" customFormat="1" ht="24.75" customHeight="1">
      <c r="A3" s="5"/>
      <c r="B3" s="6" t="s">
        <v>2</v>
      </c>
    </row>
    <row r="4" spans="1:2" s="1" customFormat="1" ht="24.75" customHeight="1">
      <c r="A4" s="7" t="s">
        <v>949</v>
      </c>
      <c r="B4" s="6" t="s">
        <v>950</v>
      </c>
    </row>
    <row r="5" spans="1:2" s="1" customFormat="1" ht="24.75" customHeight="1">
      <c r="A5" s="7" t="s">
        <v>951</v>
      </c>
      <c r="B5" s="8">
        <v>53359</v>
      </c>
    </row>
    <row r="6" spans="1:2" s="1" customFormat="1" ht="24.75" customHeight="1">
      <c r="A6" s="7" t="s">
        <v>952</v>
      </c>
      <c r="B6" s="8">
        <v>26459</v>
      </c>
    </row>
    <row r="7" spans="1:2" s="1" customFormat="1" ht="24.75" customHeight="1">
      <c r="A7" s="7" t="s">
        <v>953</v>
      </c>
      <c r="B7" s="8">
        <v>20459</v>
      </c>
    </row>
    <row r="8" spans="1:2" s="1" customFormat="1" ht="24.75" customHeight="1">
      <c r="A8" s="7" t="s">
        <v>954</v>
      </c>
      <c r="B8" s="8">
        <v>26900</v>
      </c>
    </row>
    <row r="9" spans="1:2" s="1" customFormat="1" ht="24.75" customHeight="1">
      <c r="A9" s="7" t="s">
        <v>953</v>
      </c>
      <c r="B9" s="8">
        <v>0</v>
      </c>
    </row>
    <row r="10" spans="1:2" s="1" customFormat="1" ht="24.75" customHeight="1">
      <c r="A10" s="7" t="s">
        <v>955</v>
      </c>
      <c r="B10" s="8">
        <v>22859</v>
      </c>
    </row>
    <row r="11" spans="1:2" s="1" customFormat="1" ht="24.75" customHeight="1">
      <c r="A11" s="7" t="s">
        <v>952</v>
      </c>
      <c r="B11" s="8">
        <v>21359</v>
      </c>
    </row>
    <row r="12" spans="1:2" s="1" customFormat="1" ht="24.75" customHeight="1">
      <c r="A12" s="7" t="s">
        <v>954</v>
      </c>
      <c r="B12" s="8">
        <v>1500</v>
      </c>
    </row>
    <row r="13" spans="1:2" s="1" customFormat="1" ht="24.75" customHeight="1">
      <c r="A13" s="7" t="s">
        <v>956</v>
      </c>
      <c r="B13" s="8">
        <v>6852</v>
      </c>
    </row>
    <row r="14" spans="1:2" s="1" customFormat="1" ht="24.75" customHeight="1">
      <c r="A14" s="7" t="s">
        <v>952</v>
      </c>
      <c r="B14" s="8">
        <v>3738</v>
      </c>
    </row>
    <row r="15" spans="1:2" s="1" customFormat="1" ht="24.75" customHeight="1">
      <c r="A15" s="7" t="s">
        <v>954</v>
      </c>
      <c r="B15" s="8">
        <v>3114</v>
      </c>
    </row>
    <row r="16" spans="1:2" s="1" customFormat="1" ht="24.75" customHeight="1">
      <c r="A16" s="7" t="s">
        <v>957</v>
      </c>
      <c r="B16" s="8">
        <v>23732</v>
      </c>
    </row>
    <row r="17" spans="1:2" s="1" customFormat="1" ht="24.75" customHeight="1">
      <c r="A17" s="7" t="s">
        <v>952</v>
      </c>
      <c r="B17" s="8">
        <v>22982</v>
      </c>
    </row>
    <row r="18" spans="1:2" s="1" customFormat="1" ht="24.75" customHeight="1">
      <c r="A18" s="7" t="s">
        <v>958</v>
      </c>
      <c r="B18" s="8">
        <v>16086</v>
      </c>
    </row>
    <row r="19" spans="1:2" s="1" customFormat="1" ht="24.75" customHeight="1">
      <c r="A19" s="7" t="s">
        <v>959</v>
      </c>
      <c r="B19" s="8">
        <v>6896</v>
      </c>
    </row>
    <row r="20" spans="1:2" s="1" customFormat="1" ht="24.75" customHeight="1">
      <c r="A20" s="7" t="s">
        <v>954</v>
      </c>
      <c r="B20" s="8">
        <v>750</v>
      </c>
    </row>
    <row r="21" spans="1:2" s="1" customFormat="1" ht="24.75" customHeight="1">
      <c r="A21" s="7" t="s">
        <v>958</v>
      </c>
      <c r="B21" s="8">
        <v>0</v>
      </c>
    </row>
    <row r="22" spans="1:2" s="1" customFormat="1" ht="24.75" customHeight="1">
      <c r="A22" s="7" t="s">
        <v>960</v>
      </c>
      <c r="B22" s="8">
        <v>750</v>
      </c>
    </row>
    <row r="23" spans="1:2" s="1" customFormat="1" ht="24.75" customHeight="1">
      <c r="A23" s="7" t="s">
        <v>961</v>
      </c>
      <c r="B23" s="8">
        <v>7521</v>
      </c>
    </row>
    <row r="24" spans="1:2" s="1" customFormat="1" ht="24.75" customHeight="1">
      <c r="A24" s="7" t="s">
        <v>952</v>
      </c>
      <c r="B24" s="8">
        <v>3853</v>
      </c>
    </row>
    <row r="25" spans="1:2" s="1" customFormat="1" ht="24.75" customHeight="1">
      <c r="A25" s="7" t="s">
        <v>954</v>
      </c>
      <c r="B25" s="8">
        <v>3668</v>
      </c>
    </row>
    <row r="26" spans="1:2" s="1" customFormat="1" ht="39.75" customHeight="1">
      <c r="A26" s="7" t="s">
        <v>962</v>
      </c>
      <c r="B26" s="8"/>
    </row>
    <row r="27" spans="1:2" s="1" customFormat="1" ht="24.75" customHeight="1">
      <c r="A27" s="7" t="s">
        <v>963</v>
      </c>
      <c r="B27" s="8"/>
    </row>
  </sheetData>
  <sheetProtection/>
  <mergeCells count="3">
    <mergeCell ref="A2:B2"/>
    <mergeCell ref="A26:B26"/>
    <mergeCell ref="A27:B2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253"/>
  <sheetViews>
    <sheetView zoomScaleSheetLayoutView="100" workbookViewId="0" topLeftCell="A1">
      <pane xSplit="1" ySplit="4" topLeftCell="B5" activePane="bottomRight" state="frozen"/>
      <selection pane="bottomRight" activeCell="G13" sqref="G13"/>
    </sheetView>
  </sheetViews>
  <sheetFormatPr defaultColWidth="8.8515625" defaultRowHeight="15"/>
  <cols>
    <col min="1" max="1" width="56.00390625" style="99" customWidth="1"/>
    <col min="2" max="2" width="37.8515625" style="99" customWidth="1"/>
    <col min="3" max="3" width="9.140625" style="99" customWidth="1"/>
    <col min="4" max="16384" width="8.8515625" style="99" customWidth="1"/>
  </cols>
  <sheetData>
    <row r="1" s="99" customFormat="1" ht="16.5" customHeight="1">
      <c r="A1" s="140" t="s">
        <v>33</v>
      </c>
    </row>
    <row r="2" spans="1:2" s="99" customFormat="1" ht="41.25" customHeight="1">
      <c r="A2" s="141" t="s">
        <v>34</v>
      </c>
      <c r="B2" s="142"/>
    </row>
    <row r="3" spans="1:2" s="99" customFormat="1" ht="18" customHeight="1">
      <c r="A3" s="143" t="s">
        <v>2</v>
      </c>
      <c r="B3" s="143"/>
    </row>
    <row r="4" spans="1:2" s="99" customFormat="1" ht="21" customHeight="1">
      <c r="A4" s="144" t="s">
        <v>35</v>
      </c>
      <c r="B4" s="144" t="s">
        <v>36</v>
      </c>
    </row>
    <row r="5" spans="1:2" s="99" customFormat="1" ht="21.75" customHeight="1">
      <c r="A5" s="145" t="s">
        <v>37</v>
      </c>
      <c r="B5" s="146">
        <v>102215.251306</v>
      </c>
    </row>
    <row r="6" spans="1:2" s="99" customFormat="1" ht="21.75" customHeight="1">
      <c r="A6" s="145" t="s">
        <v>38</v>
      </c>
      <c r="B6" s="146">
        <v>12271.564696</v>
      </c>
    </row>
    <row r="7" spans="1:2" s="99" customFormat="1" ht="21.75" customHeight="1">
      <c r="A7" s="145" t="s">
        <v>39</v>
      </c>
      <c r="B7" s="146">
        <v>626.631696</v>
      </c>
    </row>
    <row r="8" spans="1:2" s="99" customFormat="1" ht="21.75" customHeight="1">
      <c r="A8" s="147" t="s">
        <v>40</v>
      </c>
      <c r="B8" s="148">
        <v>546.731696</v>
      </c>
    </row>
    <row r="9" spans="1:2" s="99" customFormat="1" ht="21.75" customHeight="1">
      <c r="A9" s="147" t="s">
        <v>41</v>
      </c>
      <c r="B9" s="148">
        <v>79.9</v>
      </c>
    </row>
    <row r="10" spans="1:2" s="99" customFormat="1" ht="21.75" customHeight="1">
      <c r="A10" s="145" t="s">
        <v>42</v>
      </c>
      <c r="B10" s="146">
        <v>411.133541</v>
      </c>
    </row>
    <row r="11" spans="1:2" s="99" customFormat="1" ht="21.75" customHeight="1">
      <c r="A11" s="147" t="s">
        <v>43</v>
      </c>
      <c r="B11" s="148">
        <v>360.133541</v>
      </c>
    </row>
    <row r="12" spans="1:2" s="99" customFormat="1" ht="21.75" customHeight="1">
      <c r="A12" s="147" t="s">
        <v>44</v>
      </c>
      <c r="B12" s="148">
        <v>6</v>
      </c>
    </row>
    <row r="13" spans="1:2" s="99" customFormat="1" ht="21.75" customHeight="1">
      <c r="A13" s="147" t="s">
        <v>45</v>
      </c>
      <c r="B13" s="148">
        <v>24</v>
      </c>
    </row>
    <row r="14" spans="1:2" s="99" customFormat="1" ht="21.75" customHeight="1">
      <c r="A14" s="147" t="s">
        <v>46</v>
      </c>
      <c r="B14" s="148">
        <v>16</v>
      </c>
    </row>
    <row r="15" spans="1:2" s="99" customFormat="1" ht="21.75" customHeight="1">
      <c r="A15" s="147" t="s">
        <v>47</v>
      </c>
      <c r="B15" s="148">
        <v>5</v>
      </c>
    </row>
    <row r="16" spans="1:2" s="99" customFormat="1" ht="21.75" customHeight="1">
      <c r="A16" s="145" t="s">
        <v>48</v>
      </c>
      <c r="B16" s="146">
        <v>4171.576812</v>
      </c>
    </row>
    <row r="17" spans="1:2" s="99" customFormat="1" ht="21.75" customHeight="1">
      <c r="A17" s="147" t="s">
        <v>49</v>
      </c>
      <c r="B17" s="148">
        <v>3211.086812</v>
      </c>
    </row>
    <row r="18" spans="1:2" s="99" customFormat="1" ht="21.75" customHeight="1">
      <c r="A18" s="147" t="s">
        <v>50</v>
      </c>
      <c r="B18" s="148">
        <v>960.49</v>
      </c>
    </row>
    <row r="19" spans="1:2" s="99" customFormat="1" ht="21.75" customHeight="1">
      <c r="A19" s="145" t="s">
        <v>51</v>
      </c>
      <c r="B19" s="146">
        <v>202.924023</v>
      </c>
    </row>
    <row r="20" spans="1:2" s="99" customFormat="1" ht="21.75" customHeight="1">
      <c r="A20" s="147" t="s">
        <v>52</v>
      </c>
      <c r="B20" s="148">
        <v>172.074023</v>
      </c>
    </row>
    <row r="21" spans="1:2" s="99" customFormat="1" ht="21.75" customHeight="1">
      <c r="A21" s="147" t="s">
        <v>53</v>
      </c>
      <c r="B21" s="148">
        <v>30.85</v>
      </c>
    </row>
    <row r="22" spans="1:2" s="99" customFormat="1" ht="21.75" customHeight="1">
      <c r="A22" s="145" t="s">
        <v>54</v>
      </c>
      <c r="B22" s="146">
        <v>212.647369</v>
      </c>
    </row>
    <row r="23" spans="1:2" s="99" customFormat="1" ht="21.75" customHeight="1">
      <c r="A23" s="147" t="s">
        <v>55</v>
      </c>
      <c r="B23" s="148">
        <v>122.247369</v>
      </c>
    </row>
    <row r="24" spans="1:2" s="99" customFormat="1" ht="21.75" customHeight="1">
      <c r="A24" s="147" t="s">
        <v>56</v>
      </c>
      <c r="B24" s="148">
        <v>90.4</v>
      </c>
    </row>
    <row r="25" spans="1:2" s="99" customFormat="1" ht="21.75" customHeight="1">
      <c r="A25" s="145" t="s">
        <v>57</v>
      </c>
      <c r="B25" s="146">
        <v>580.657275</v>
      </c>
    </row>
    <row r="26" spans="1:2" s="99" customFormat="1" ht="21.75" customHeight="1">
      <c r="A26" s="147" t="s">
        <v>58</v>
      </c>
      <c r="B26" s="148">
        <v>218.887275</v>
      </c>
    </row>
    <row r="27" spans="1:2" s="99" customFormat="1" ht="21.75" customHeight="1">
      <c r="A27" s="147" t="s">
        <v>59</v>
      </c>
      <c r="B27" s="148">
        <v>214.27</v>
      </c>
    </row>
    <row r="28" spans="1:2" s="99" customFormat="1" ht="21.75" customHeight="1">
      <c r="A28" s="147" t="s">
        <v>60</v>
      </c>
      <c r="B28" s="148">
        <v>2</v>
      </c>
    </row>
    <row r="29" spans="1:2" s="99" customFormat="1" ht="21.75" customHeight="1">
      <c r="A29" s="147" t="s">
        <v>61</v>
      </c>
      <c r="B29" s="148">
        <v>16</v>
      </c>
    </row>
    <row r="30" spans="1:2" s="99" customFormat="1" ht="21.75" customHeight="1">
      <c r="A30" s="147" t="s">
        <v>62</v>
      </c>
      <c r="B30" s="148">
        <v>129.5</v>
      </c>
    </row>
    <row r="31" spans="1:2" s="99" customFormat="1" ht="21.75" customHeight="1">
      <c r="A31" s="145" t="s">
        <v>63</v>
      </c>
      <c r="B31" s="146">
        <v>202.213411</v>
      </c>
    </row>
    <row r="32" spans="1:2" s="99" customFormat="1" ht="21.75" customHeight="1">
      <c r="A32" s="147" t="s">
        <v>64</v>
      </c>
      <c r="B32" s="148">
        <v>167.213411</v>
      </c>
    </row>
    <row r="33" spans="1:2" s="99" customFormat="1" ht="21.75" customHeight="1">
      <c r="A33" s="147" t="s">
        <v>65</v>
      </c>
      <c r="B33" s="148">
        <v>15</v>
      </c>
    </row>
    <row r="34" spans="1:2" s="99" customFormat="1" ht="21.75" customHeight="1">
      <c r="A34" s="147" t="s">
        <v>66</v>
      </c>
      <c r="B34" s="148">
        <v>20</v>
      </c>
    </row>
    <row r="35" spans="1:2" s="99" customFormat="1" ht="21.75" customHeight="1">
      <c r="A35" s="145" t="s">
        <v>67</v>
      </c>
      <c r="B35" s="146">
        <v>967.951759</v>
      </c>
    </row>
    <row r="36" spans="1:2" s="99" customFormat="1" ht="21.75" customHeight="1">
      <c r="A36" s="147" t="s">
        <v>68</v>
      </c>
      <c r="B36" s="148">
        <v>852.351759</v>
      </c>
    </row>
    <row r="37" spans="1:2" s="99" customFormat="1" ht="21.75" customHeight="1">
      <c r="A37" s="147" t="s">
        <v>69</v>
      </c>
      <c r="B37" s="148">
        <v>105.6</v>
      </c>
    </row>
    <row r="38" spans="1:2" s="99" customFormat="1" ht="21.75" customHeight="1">
      <c r="A38" s="147" t="s">
        <v>70</v>
      </c>
      <c r="B38" s="148">
        <v>10</v>
      </c>
    </row>
    <row r="39" spans="1:2" s="99" customFormat="1" ht="21.75" customHeight="1">
      <c r="A39" s="145" t="s">
        <v>71</v>
      </c>
      <c r="B39" s="146">
        <v>694.27</v>
      </c>
    </row>
    <row r="40" spans="1:2" s="99" customFormat="1" ht="21.75" customHeight="1">
      <c r="A40" s="147" t="s">
        <v>72</v>
      </c>
      <c r="B40" s="148">
        <v>694.27</v>
      </c>
    </row>
    <row r="41" spans="1:2" s="99" customFormat="1" ht="21.75" customHeight="1">
      <c r="A41" s="145" t="s">
        <v>73</v>
      </c>
      <c r="B41" s="146">
        <v>202.922467</v>
      </c>
    </row>
    <row r="42" spans="1:2" s="99" customFormat="1" ht="21.75" customHeight="1">
      <c r="A42" s="147" t="s">
        <v>74</v>
      </c>
      <c r="B42" s="148">
        <v>167.922467</v>
      </c>
    </row>
    <row r="43" spans="1:2" s="99" customFormat="1" ht="21.75" customHeight="1">
      <c r="A43" s="147" t="s">
        <v>75</v>
      </c>
      <c r="B43" s="148">
        <v>35</v>
      </c>
    </row>
    <row r="44" spans="1:2" s="99" customFormat="1" ht="21.75" customHeight="1">
      <c r="A44" s="145" t="s">
        <v>76</v>
      </c>
      <c r="B44" s="146">
        <v>131.313683</v>
      </c>
    </row>
    <row r="45" spans="1:2" s="99" customFormat="1" ht="21.75" customHeight="1">
      <c r="A45" s="147" t="s">
        <v>77</v>
      </c>
      <c r="B45" s="148">
        <v>111.613683</v>
      </c>
    </row>
    <row r="46" spans="1:2" s="99" customFormat="1" ht="21.75" customHeight="1">
      <c r="A46" s="147" t="s">
        <v>78</v>
      </c>
      <c r="B46" s="148">
        <v>19.7</v>
      </c>
    </row>
    <row r="47" spans="1:2" s="99" customFormat="1" ht="21.75" customHeight="1">
      <c r="A47" s="145" t="s">
        <v>79</v>
      </c>
      <c r="B47" s="146">
        <v>727.123118</v>
      </c>
    </row>
    <row r="48" spans="1:2" s="99" customFormat="1" ht="21.75" customHeight="1">
      <c r="A48" s="147" t="s">
        <v>80</v>
      </c>
      <c r="B48" s="148">
        <v>628.023118</v>
      </c>
    </row>
    <row r="49" spans="1:2" s="99" customFormat="1" ht="21.75" customHeight="1">
      <c r="A49" s="147" t="s">
        <v>81</v>
      </c>
      <c r="B49" s="148">
        <v>99.1</v>
      </c>
    </row>
    <row r="50" spans="1:2" s="99" customFormat="1" ht="21.75" customHeight="1">
      <c r="A50" s="145" t="s">
        <v>82</v>
      </c>
      <c r="B50" s="146">
        <v>1886.11504</v>
      </c>
    </row>
    <row r="51" spans="1:2" s="99" customFormat="1" ht="21.75" customHeight="1">
      <c r="A51" s="147" t="s">
        <v>83</v>
      </c>
      <c r="B51" s="148">
        <v>1439.72504</v>
      </c>
    </row>
    <row r="52" spans="1:2" s="99" customFormat="1" ht="21.75" customHeight="1">
      <c r="A52" s="147" t="s">
        <v>84</v>
      </c>
      <c r="B52" s="148">
        <v>446.39</v>
      </c>
    </row>
    <row r="53" spans="1:2" s="99" customFormat="1" ht="21.75" customHeight="1">
      <c r="A53" s="145" t="s">
        <v>85</v>
      </c>
      <c r="B53" s="146">
        <v>325.299398</v>
      </c>
    </row>
    <row r="54" spans="1:2" s="99" customFormat="1" ht="21.75" customHeight="1">
      <c r="A54" s="147" t="s">
        <v>86</v>
      </c>
      <c r="B54" s="148">
        <v>216.299398</v>
      </c>
    </row>
    <row r="55" spans="1:2" s="99" customFormat="1" ht="21.75" customHeight="1">
      <c r="A55" s="147" t="s">
        <v>87</v>
      </c>
      <c r="B55" s="148">
        <v>109</v>
      </c>
    </row>
    <row r="56" spans="1:2" s="99" customFormat="1" ht="21.75" customHeight="1">
      <c r="A56" s="145" t="s">
        <v>88</v>
      </c>
      <c r="B56" s="146">
        <v>199.886712</v>
      </c>
    </row>
    <row r="57" spans="1:2" s="99" customFormat="1" ht="21.75" customHeight="1">
      <c r="A57" s="147" t="s">
        <v>89</v>
      </c>
      <c r="B57" s="148">
        <v>130.886712</v>
      </c>
    </row>
    <row r="58" spans="1:2" s="99" customFormat="1" ht="21.75" customHeight="1">
      <c r="A58" s="147" t="s">
        <v>90</v>
      </c>
      <c r="B58" s="148">
        <v>68</v>
      </c>
    </row>
    <row r="59" spans="1:2" s="99" customFormat="1" ht="21.75" customHeight="1">
      <c r="A59" s="147" t="s">
        <v>91</v>
      </c>
      <c r="B59" s="148">
        <v>1</v>
      </c>
    </row>
    <row r="60" spans="1:2" s="99" customFormat="1" ht="21.75" customHeight="1">
      <c r="A60" s="145" t="s">
        <v>92</v>
      </c>
      <c r="B60" s="146">
        <v>646.730898</v>
      </c>
    </row>
    <row r="61" spans="1:2" s="99" customFormat="1" ht="21.75" customHeight="1">
      <c r="A61" s="147" t="s">
        <v>93</v>
      </c>
      <c r="B61" s="148">
        <v>505.290898</v>
      </c>
    </row>
    <row r="62" spans="1:2" s="99" customFormat="1" ht="21.75" customHeight="1">
      <c r="A62" s="147" t="s">
        <v>94</v>
      </c>
      <c r="B62" s="148">
        <v>141.44</v>
      </c>
    </row>
    <row r="63" spans="1:2" s="99" customFormat="1" ht="21.75" customHeight="1">
      <c r="A63" s="145" t="s">
        <v>95</v>
      </c>
      <c r="B63" s="146">
        <v>82.164822</v>
      </c>
    </row>
    <row r="64" spans="1:2" s="99" customFormat="1" ht="21.75" customHeight="1">
      <c r="A64" s="147" t="s">
        <v>96</v>
      </c>
      <c r="B64" s="148">
        <v>61.164822</v>
      </c>
    </row>
    <row r="65" spans="1:2" s="99" customFormat="1" ht="21.75" customHeight="1">
      <c r="A65" s="147" t="s">
        <v>97</v>
      </c>
      <c r="B65" s="148">
        <v>21</v>
      </c>
    </row>
    <row r="66" spans="1:2" s="99" customFormat="1" ht="21.75" customHeight="1">
      <c r="A66" s="145" t="s">
        <v>98</v>
      </c>
      <c r="B66" s="146">
        <v>44</v>
      </c>
    </row>
    <row r="67" spans="1:2" s="99" customFormat="1" ht="21.75" customHeight="1">
      <c r="A67" s="145" t="s">
        <v>99</v>
      </c>
      <c r="B67" s="146">
        <v>19</v>
      </c>
    </row>
    <row r="68" spans="1:2" s="99" customFormat="1" ht="21.75" customHeight="1">
      <c r="A68" s="147" t="s">
        <v>100</v>
      </c>
      <c r="B68" s="148">
        <v>5</v>
      </c>
    </row>
    <row r="69" spans="1:2" s="99" customFormat="1" ht="21.75" customHeight="1">
      <c r="A69" s="147" t="s">
        <v>101</v>
      </c>
      <c r="B69" s="148">
        <v>14</v>
      </c>
    </row>
    <row r="70" spans="1:2" s="99" customFormat="1" ht="21.75" customHeight="1">
      <c r="A70" s="145" t="s">
        <v>102</v>
      </c>
      <c r="B70" s="146">
        <v>25</v>
      </c>
    </row>
    <row r="71" spans="1:2" s="99" customFormat="1" ht="21.75" customHeight="1">
      <c r="A71" s="147" t="s">
        <v>103</v>
      </c>
      <c r="B71" s="148">
        <v>25</v>
      </c>
    </row>
    <row r="72" spans="1:2" s="99" customFormat="1" ht="21.75" customHeight="1">
      <c r="A72" s="145" t="s">
        <v>104</v>
      </c>
      <c r="B72" s="146">
        <v>2333.010531</v>
      </c>
    </row>
    <row r="73" spans="1:2" s="99" customFormat="1" ht="21.75" customHeight="1">
      <c r="A73" s="145" t="s">
        <v>105</v>
      </c>
      <c r="B73" s="146">
        <v>1130</v>
      </c>
    </row>
    <row r="74" spans="1:2" s="99" customFormat="1" ht="21.75" customHeight="1">
      <c r="A74" s="147" t="s">
        <v>106</v>
      </c>
      <c r="B74" s="148">
        <v>1110</v>
      </c>
    </row>
    <row r="75" spans="1:2" s="99" customFormat="1" ht="21.75" customHeight="1">
      <c r="A75" s="147" t="s">
        <v>107</v>
      </c>
      <c r="B75" s="148">
        <v>20</v>
      </c>
    </row>
    <row r="76" spans="1:2" s="99" customFormat="1" ht="21.75" customHeight="1">
      <c r="A76" s="145" t="s">
        <v>108</v>
      </c>
      <c r="B76" s="146">
        <v>104</v>
      </c>
    </row>
    <row r="77" spans="1:2" s="99" customFormat="1" ht="21.75" customHeight="1">
      <c r="A77" s="147" t="s">
        <v>109</v>
      </c>
      <c r="B77" s="148">
        <v>104</v>
      </c>
    </row>
    <row r="78" spans="1:2" s="99" customFormat="1" ht="21.75" customHeight="1">
      <c r="A78" s="145" t="s">
        <v>110</v>
      </c>
      <c r="B78" s="146">
        <v>205</v>
      </c>
    </row>
    <row r="79" spans="1:2" s="99" customFormat="1" ht="21.75" customHeight="1">
      <c r="A79" s="147" t="s">
        <v>111</v>
      </c>
      <c r="B79" s="148">
        <v>55</v>
      </c>
    </row>
    <row r="80" spans="1:2" s="99" customFormat="1" ht="21.75" customHeight="1">
      <c r="A80" s="147" t="s">
        <v>112</v>
      </c>
      <c r="B80" s="148">
        <v>150</v>
      </c>
    </row>
    <row r="81" spans="1:2" s="99" customFormat="1" ht="21.75" customHeight="1">
      <c r="A81" s="145" t="s">
        <v>113</v>
      </c>
      <c r="B81" s="146">
        <v>579.650531</v>
      </c>
    </row>
    <row r="82" spans="1:2" s="99" customFormat="1" ht="21.75" customHeight="1">
      <c r="A82" s="147" t="s">
        <v>114</v>
      </c>
      <c r="B82" s="148">
        <v>321.650531</v>
      </c>
    </row>
    <row r="83" spans="1:2" s="99" customFormat="1" ht="21.75" customHeight="1">
      <c r="A83" s="147" t="s">
        <v>115</v>
      </c>
      <c r="B83" s="148">
        <v>5</v>
      </c>
    </row>
    <row r="84" spans="1:2" s="99" customFormat="1" ht="21.75" customHeight="1">
      <c r="A84" s="147" t="s">
        <v>116</v>
      </c>
      <c r="B84" s="148">
        <v>5</v>
      </c>
    </row>
    <row r="85" spans="1:2" s="99" customFormat="1" ht="21.75" customHeight="1">
      <c r="A85" s="147" t="s">
        <v>117</v>
      </c>
      <c r="B85" s="148">
        <v>232</v>
      </c>
    </row>
    <row r="86" spans="1:2" s="99" customFormat="1" ht="21.75" customHeight="1">
      <c r="A86" s="147" t="s">
        <v>118</v>
      </c>
      <c r="B86" s="148">
        <v>16</v>
      </c>
    </row>
    <row r="87" spans="1:2" s="99" customFormat="1" ht="21.75" customHeight="1">
      <c r="A87" s="145" t="s">
        <v>119</v>
      </c>
      <c r="B87" s="146">
        <v>314.36</v>
      </c>
    </row>
    <row r="88" spans="1:2" s="99" customFormat="1" ht="21.75" customHeight="1">
      <c r="A88" s="147" t="s">
        <v>120</v>
      </c>
      <c r="B88" s="148">
        <v>30</v>
      </c>
    </row>
    <row r="89" spans="1:2" s="99" customFormat="1" ht="21.75" customHeight="1">
      <c r="A89" s="147" t="s">
        <v>121</v>
      </c>
      <c r="B89" s="148">
        <v>284.36</v>
      </c>
    </row>
    <row r="90" spans="1:2" s="99" customFormat="1" ht="21.75" customHeight="1">
      <c r="A90" s="145" t="s">
        <v>122</v>
      </c>
      <c r="B90" s="146">
        <v>26590.350588</v>
      </c>
    </row>
    <row r="91" spans="1:2" s="99" customFormat="1" ht="21.75" customHeight="1">
      <c r="A91" s="145" t="s">
        <v>123</v>
      </c>
      <c r="B91" s="146">
        <v>3923.216238</v>
      </c>
    </row>
    <row r="92" spans="1:2" s="99" customFormat="1" ht="21.75" customHeight="1">
      <c r="A92" s="147" t="s">
        <v>124</v>
      </c>
      <c r="B92" s="148">
        <v>630.216238</v>
      </c>
    </row>
    <row r="93" spans="1:2" s="99" customFormat="1" ht="21.75" customHeight="1">
      <c r="A93" s="147" t="s">
        <v>125</v>
      </c>
      <c r="B93" s="148">
        <v>113</v>
      </c>
    </row>
    <row r="94" spans="1:2" s="99" customFormat="1" ht="21.75" customHeight="1">
      <c r="A94" s="147" t="s">
        <v>126</v>
      </c>
      <c r="B94" s="148">
        <v>3180</v>
      </c>
    </row>
    <row r="95" spans="1:2" s="99" customFormat="1" ht="21.75" customHeight="1">
      <c r="A95" s="145" t="s">
        <v>127</v>
      </c>
      <c r="B95" s="146">
        <v>22664.13435</v>
      </c>
    </row>
    <row r="96" spans="1:2" s="99" customFormat="1" ht="21.75" customHeight="1">
      <c r="A96" s="147" t="s">
        <v>128</v>
      </c>
      <c r="B96" s="148">
        <v>13763.931149</v>
      </c>
    </row>
    <row r="97" spans="1:2" s="99" customFormat="1" ht="21.75" customHeight="1">
      <c r="A97" s="147" t="s">
        <v>129</v>
      </c>
      <c r="B97" s="148">
        <v>8900.203201</v>
      </c>
    </row>
    <row r="98" spans="1:2" s="99" customFormat="1" ht="21.75" customHeight="1">
      <c r="A98" s="145" t="s">
        <v>130</v>
      </c>
      <c r="B98" s="146">
        <v>3</v>
      </c>
    </row>
    <row r="99" spans="1:2" s="99" customFormat="1" ht="21.75" customHeight="1">
      <c r="A99" s="147" t="s">
        <v>131</v>
      </c>
      <c r="B99" s="148">
        <v>3</v>
      </c>
    </row>
    <row r="100" spans="1:2" s="99" customFormat="1" ht="21.75" customHeight="1">
      <c r="A100" s="145" t="s">
        <v>132</v>
      </c>
      <c r="B100" s="146">
        <v>3139.644379</v>
      </c>
    </row>
    <row r="101" spans="1:2" s="99" customFormat="1" ht="21.75" customHeight="1">
      <c r="A101" s="145" t="s">
        <v>133</v>
      </c>
      <c r="B101" s="146">
        <v>511.644379</v>
      </c>
    </row>
    <row r="102" spans="1:2" s="99" customFormat="1" ht="21.75" customHeight="1">
      <c r="A102" s="147" t="s">
        <v>134</v>
      </c>
      <c r="B102" s="148">
        <v>243.644379</v>
      </c>
    </row>
    <row r="103" spans="1:2" s="99" customFormat="1" ht="21.75" customHeight="1">
      <c r="A103" s="147" t="s">
        <v>135</v>
      </c>
      <c r="B103" s="148">
        <v>268</v>
      </c>
    </row>
    <row r="104" spans="1:2" s="99" customFormat="1" ht="21.75" customHeight="1">
      <c r="A104" s="145" t="s">
        <v>136</v>
      </c>
      <c r="B104" s="146">
        <v>600</v>
      </c>
    </row>
    <row r="105" spans="1:2" s="99" customFormat="1" ht="21.75" customHeight="1">
      <c r="A105" s="147" t="s">
        <v>137</v>
      </c>
      <c r="B105" s="148">
        <v>600</v>
      </c>
    </row>
    <row r="106" spans="1:2" s="99" customFormat="1" ht="21.75" customHeight="1">
      <c r="A106" s="145" t="s">
        <v>138</v>
      </c>
      <c r="B106" s="146">
        <v>2008</v>
      </c>
    </row>
    <row r="107" spans="1:2" s="99" customFormat="1" ht="21.75" customHeight="1">
      <c r="A107" s="147" t="s">
        <v>139</v>
      </c>
      <c r="B107" s="148">
        <v>2008</v>
      </c>
    </row>
    <row r="108" spans="1:2" s="99" customFormat="1" ht="21.75" customHeight="1">
      <c r="A108" s="145" t="s">
        <v>140</v>
      </c>
      <c r="B108" s="146">
        <v>20</v>
      </c>
    </row>
    <row r="109" spans="1:2" s="99" customFormat="1" ht="21.75" customHeight="1">
      <c r="A109" s="147" t="s">
        <v>141</v>
      </c>
      <c r="B109" s="148">
        <v>20</v>
      </c>
    </row>
    <row r="110" spans="1:2" s="99" customFormat="1" ht="21.75" customHeight="1">
      <c r="A110" s="145" t="s">
        <v>142</v>
      </c>
      <c r="B110" s="146">
        <v>223.250638</v>
      </c>
    </row>
    <row r="111" spans="1:2" s="99" customFormat="1" ht="21.75" customHeight="1">
      <c r="A111" s="145" t="s">
        <v>143</v>
      </c>
      <c r="B111" s="146">
        <v>213.250638</v>
      </c>
    </row>
    <row r="112" spans="1:2" s="99" customFormat="1" ht="21.75" customHeight="1">
      <c r="A112" s="147" t="s">
        <v>144</v>
      </c>
      <c r="B112" s="148">
        <v>126.250638</v>
      </c>
    </row>
    <row r="113" spans="1:2" s="99" customFormat="1" ht="21.75" customHeight="1">
      <c r="A113" s="147" t="s">
        <v>145</v>
      </c>
      <c r="B113" s="148">
        <v>87</v>
      </c>
    </row>
    <row r="114" spans="1:2" s="99" customFormat="1" ht="21.75" customHeight="1">
      <c r="A114" s="145" t="s">
        <v>146</v>
      </c>
      <c r="B114" s="146">
        <v>10</v>
      </c>
    </row>
    <row r="115" spans="1:2" s="99" customFormat="1" ht="21.75" customHeight="1">
      <c r="A115" s="147" t="s">
        <v>147</v>
      </c>
      <c r="B115" s="148">
        <v>10</v>
      </c>
    </row>
    <row r="116" spans="1:2" s="99" customFormat="1" ht="21.75" customHeight="1">
      <c r="A116" s="145" t="s">
        <v>148</v>
      </c>
      <c r="B116" s="146">
        <v>16694.714574</v>
      </c>
    </row>
    <row r="117" spans="1:2" s="99" customFormat="1" ht="21.75" customHeight="1">
      <c r="A117" s="145" t="s">
        <v>149</v>
      </c>
      <c r="B117" s="146">
        <v>423.208563</v>
      </c>
    </row>
    <row r="118" spans="1:2" s="99" customFormat="1" ht="21.75" customHeight="1">
      <c r="A118" s="147" t="s">
        <v>150</v>
      </c>
      <c r="B118" s="148">
        <v>372.208563</v>
      </c>
    </row>
    <row r="119" spans="1:2" s="99" customFormat="1" ht="21.75" customHeight="1">
      <c r="A119" s="147" t="s">
        <v>151</v>
      </c>
      <c r="B119" s="148">
        <v>40</v>
      </c>
    </row>
    <row r="120" spans="1:2" s="99" customFormat="1" ht="21.75" customHeight="1">
      <c r="A120" s="147" t="s">
        <v>152</v>
      </c>
      <c r="B120" s="148">
        <v>1</v>
      </c>
    </row>
    <row r="121" spans="1:2" s="99" customFormat="1" ht="21.75" customHeight="1">
      <c r="A121" s="147" t="s">
        <v>153</v>
      </c>
      <c r="B121" s="148">
        <v>10</v>
      </c>
    </row>
    <row r="122" spans="1:2" s="99" customFormat="1" ht="21.75" customHeight="1">
      <c r="A122" s="145" t="s">
        <v>154</v>
      </c>
      <c r="B122" s="146">
        <v>1439.329583</v>
      </c>
    </row>
    <row r="123" spans="1:2" s="99" customFormat="1" ht="21.75" customHeight="1">
      <c r="A123" s="147" t="s">
        <v>155</v>
      </c>
      <c r="B123" s="148">
        <v>122.289583</v>
      </c>
    </row>
    <row r="124" spans="1:2" s="99" customFormat="1" ht="21.75" customHeight="1">
      <c r="A124" s="147" t="s">
        <v>156</v>
      </c>
      <c r="B124" s="148">
        <v>1261.54</v>
      </c>
    </row>
    <row r="125" spans="1:2" s="99" customFormat="1" ht="21.75" customHeight="1">
      <c r="A125" s="147" t="s">
        <v>157</v>
      </c>
      <c r="B125" s="148">
        <v>9</v>
      </c>
    </row>
    <row r="126" spans="1:2" s="99" customFormat="1" ht="21.75" customHeight="1">
      <c r="A126" s="147" t="s">
        <v>158</v>
      </c>
      <c r="B126" s="148">
        <v>46.5</v>
      </c>
    </row>
    <row r="127" spans="1:2" s="99" customFormat="1" ht="21.75" customHeight="1">
      <c r="A127" s="145" t="s">
        <v>159</v>
      </c>
      <c r="B127" s="146">
        <v>5646</v>
      </c>
    </row>
    <row r="128" spans="1:2" s="99" customFormat="1" ht="21.75" customHeight="1">
      <c r="A128" s="147" t="s">
        <v>160</v>
      </c>
      <c r="B128" s="148">
        <v>15</v>
      </c>
    </row>
    <row r="129" spans="1:2" s="99" customFormat="1" ht="21.75" customHeight="1">
      <c r="A129" s="147" t="s">
        <v>161</v>
      </c>
      <c r="B129" s="148">
        <v>5631</v>
      </c>
    </row>
    <row r="130" spans="1:2" s="99" customFormat="1" ht="21.75" customHeight="1">
      <c r="A130" s="145" t="s">
        <v>162</v>
      </c>
      <c r="B130" s="146">
        <v>250</v>
      </c>
    </row>
    <row r="131" spans="1:2" s="99" customFormat="1" ht="21.75" customHeight="1">
      <c r="A131" s="147" t="s">
        <v>163</v>
      </c>
      <c r="B131" s="148">
        <v>250</v>
      </c>
    </row>
    <row r="132" spans="1:2" s="99" customFormat="1" ht="21.75" customHeight="1">
      <c r="A132" s="145" t="s">
        <v>164</v>
      </c>
      <c r="B132" s="146">
        <v>383.45</v>
      </c>
    </row>
    <row r="133" spans="1:2" s="99" customFormat="1" ht="21.75" customHeight="1">
      <c r="A133" s="147" t="s">
        <v>165</v>
      </c>
      <c r="B133" s="148">
        <v>383.45</v>
      </c>
    </row>
    <row r="134" spans="1:2" s="99" customFormat="1" ht="21.75" customHeight="1">
      <c r="A134" s="145" t="s">
        <v>166</v>
      </c>
      <c r="B134" s="146">
        <v>31.5</v>
      </c>
    </row>
    <row r="135" spans="1:2" s="99" customFormat="1" ht="21.75" customHeight="1">
      <c r="A135" s="147" t="s">
        <v>167</v>
      </c>
      <c r="B135" s="148">
        <v>31.5</v>
      </c>
    </row>
    <row r="136" spans="1:2" s="99" customFormat="1" ht="21.75" customHeight="1">
      <c r="A136" s="145" t="s">
        <v>168</v>
      </c>
      <c r="B136" s="146">
        <v>489</v>
      </c>
    </row>
    <row r="137" spans="1:2" s="99" customFormat="1" ht="21.75" customHeight="1">
      <c r="A137" s="147" t="s">
        <v>169</v>
      </c>
      <c r="B137" s="148">
        <v>240</v>
      </c>
    </row>
    <row r="138" spans="1:2" s="99" customFormat="1" ht="21.75" customHeight="1">
      <c r="A138" s="147" t="s">
        <v>170</v>
      </c>
      <c r="B138" s="148">
        <v>249</v>
      </c>
    </row>
    <row r="139" spans="1:2" s="99" customFormat="1" ht="21.75" customHeight="1">
      <c r="A139" s="145" t="s">
        <v>171</v>
      </c>
      <c r="B139" s="146">
        <v>205.694722</v>
      </c>
    </row>
    <row r="140" spans="1:2" s="99" customFormat="1" ht="21.75" customHeight="1">
      <c r="A140" s="147" t="s">
        <v>172</v>
      </c>
      <c r="B140" s="148">
        <v>46.194722</v>
      </c>
    </row>
    <row r="141" spans="1:2" s="99" customFormat="1" ht="21.75" customHeight="1">
      <c r="A141" s="147" t="s">
        <v>173</v>
      </c>
      <c r="B141" s="148">
        <v>6</v>
      </c>
    </row>
    <row r="142" spans="1:2" s="99" customFormat="1" ht="21.75" customHeight="1">
      <c r="A142" s="147" t="s">
        <v>174</v>
      </c>
      <c r="B142" s="148">
        <v>83.5</v>
      </c>
    </row>
    <row r="143" spans="1:2" s="99" customFormat="1" ht="21.75" customHeight="1">
      <c r="A143" s="147" t="s">
        <v>175</v>
      </c>
      <c r="B143" s="148">
        <v>35</v>
      </c>
    </row>
    <row r="144" spans="1:2" s="99" customFormat="1" ht="21.75" customHeight="1">
      <c r="A144" s="147" t="s">
        <v>176</v>
      </c>
      <c r="B144" s="148">
        <v>35</v>
      </c>
    </row>
    <row r="145" spans="1:2" s="99" customFormat="1" ht="21.75" customHeight="1">
      <c r="A145" s="145" t="s">
        <v>177</v>
      </c>
      <c r="B145" s="146">
        <v>28.738053</v>
      </c>
    </row>
    <row r="146" spans="1:2" s="99" customFormat="1" ht="21.75" customHeight="1">
      <c r="A146" s="147" t="s">
        <v>178</v>
      </c>
      <c r="B146" s="148">
        <v>23.738053</v>
      </c>
    </row>
    <row r="147" spans="1:2" s="99" customFormat="1" ht="21.75" customHeight="1">
      <c r="A147" s="147" t="s">
        <v>179</v>
      </c>
      <c r="B147" s="148">
        <v>5</v>
      </c>
    </row>
    <row r="148" spans="1:2" s="99" customFormat="1" ht="21.75" customHeight="1">
      <c r="A148" s="145" t="s">
        <v>180</v>
      </c>
      <c r="B148" s="146">
        <v>7078</v>
      </c>
    </row>
    <row r="149" spans="1:2" s="99" customFormat="1" ht="21.75" customHeight="1">
      <c r="A149" s="147" t="s">
        <v>181</v>
      </c>
      <c r="B149" s="148">
        <v>7078</v>
      </c>
    </row>
    <row r="150" spans="1:2" s="99" customFormat="1" ht="21.75" customHeight="1">
      <c r="A150" s="145" t="s">
        <v>182</v>
      </c>
      <c r="B150" s="146">
        <v>200</v>
      </c>
    </row>
    <row r="151" spans="1:2" s="99" customFormat="1" ht="21.75" customHeight="1">
      <c r="A151" s="147" t="s">
        <v>183</v>
      </c>
      <c r="B151" s="148">
        <v>200</v>
      </c>
    </row>
    <row r="152" spans="1:2" s="99" customFormat="1" ht="21.75" customHeight="1">
      <c r="A152" s="145" t="s">
        <v>184</v>
      </c>
      <c r="B152" s="146">
        <v>295</v>
      </c>
    </row>
    <row r="153" spans="1:2" s="99" customFormat="1" ht="21.75" customHeight="1">
      <c r="A153" s="147" t="s">
        <v>185</v>
      </c>
      <c r="B153" s="148">
        <v>295</v>
      </c>
    </row>
    <row r="154" spans="1:2" s="99" customFormat="1" ht="21.75" customHeight="1">
      <c r="A154" s="145" t="s">
        <v>186</v>
      </c>
      <c r="B154" s="146">
        <v>199.793653</v>
      </c>
    </row>
    <row r="155" spans="1:2" s="99" customFormat="1" ht="21.75" customHeight="1">
      <c r="A155" s="147" t="s">
        <v>187</v>
      </c>
      <c r="B155" s="148">
        <v>148.793653</v>
      </c>
    </row>
    <row r="156" spans="1:2" s="99" customFormat="1" ht="21.75" customHeight="1">
      <c r="A156" s="147" t="s">
        <v>188</v>
      </c>
      <c r="B156" s="148">
        <v>51</v>
      </c>
    </row>
    <row r="157" spans="1:2" s="99" customFormat="1" ht="21.75" customHeight="1">
      <c r="A157" s="145" t="s">
        <v>189</v>
      </c>
      <c r="B157" s="146">
        <v>25</v>
      </c>
    </row>
    <row r="158" spans="1:2" s="99" customFormat="1" ht="21.75" customHeight="1">
      <c r="A158" s="147" t="s">
        <v>190</v>
      </c>
      <c r="B158" s="148">
        <v>25</v>
      </c>
    </row>
    <row r="159" spans="1:2" s="99" customFormat="1" ht="21.75" customHeight="1">
      <c r="A159" s="145" t="s">
        <v>191</v>
      </c>
      <c r="B159" s="146">
        <v>5486.276954</v>
      </c>
    </row>
    <row r="160" spans="1:2" s="99" customFormat="1" ht="21.75" customHeight="1">
      <c r="A160" s="145" t="s">
        <v>192</v>
      </c>
      <c r="B160" s="146">
        <v>373.839269</v>
      </c>
    </row>
    <row r="161" spans="1:2" s="99" customFormat="1" ht="21.75" customHeight="1">
      <c r="A161" s="147" t="s">
        <v>193</v>
      </c>
      <c r="B161" s="148">
        <v>270.839269</v>
      </c>
    </row>
    <row r="162" spans="1:2" s="99" customFormat="1" ht="21.75" customHeight="1">
      <c r="A162" s="147" t="s">
        <v>194</v>
      </c>
      <c r="B162" s="148">
        <v>103</v>
      </c>
    </row>
    <row r="163" spans="1:2" s="99" customFormat="1" ht="21.75" customHeight="1">
      <c r="A163" s="145" t="s">
        <v>195</v>
      </c>
      <c r="B163" s="146">
        <v>3634.952622</v>
      </c>
    </row>
    <row r="164" spans="1:2" s="99" customFormat="1" ht="21.75" customHeight="1">
      <c r="A164" s="147" t="s">
        <v>196</v>
      </c>
      <c r="B164" s="148">
        <v>1194.452622</v>
      </c>
    </row>
    <row r="165" spans="1:2" s="99" customFormat="1" ht="21.75" customHeight="1">
      <c r="A165" s="147" t="s">
        <v>197</v>
      </c>
      <c r="B165" s="148">
        <v>2440.5</v>
      </c>
    </row>
    <row r="166" spans="1:2" s="99" customFormat="1" ht="21.75" customHeight="1">
      <c r="A166" s="145" t="s">
        <v>198</v>
      </c>
      <c r="B166" s="146">
        <v>138</v>
      </c>
    </row>
    <row r="167" spans="1:2" s="99" customFormat="1" ht="21.75" customHeight="1">
      <c r="A167" s="147" t="s">
        <v>199</v>
      </c>
      <c r="B167" s="148">
        <v>138</v>
      </c>
    </row>
    <row r="168" spans="1:2" s="99" customFormat="1" ht="21.75" customHeight="1">
      <c r="A168" s="145" t="s">
        <v>200</v>
      </c>
      <c r="B168" s="146">
        <v>263</v>
      </c>
    </row>
    <row r="169" spans="1:2" s="99" customFormat="1" ht="21.75" customHeight="1">
      <c r="A169" s="147" t="s">
        <v>201</v>
      </c>
      <c r="B169" s="148">
        <v>263</v>
      </c>
    </row>
    <row r="170" spans="1:2" s="99" customFormat="1" ht="21.75" customHeight="1">
      <c r="A170" s="145" t="s">
        <v>202</v>
      </c>
      <c r="B170" s="146">
        <v>90</v>
      </c>
    </row>
    <row r="171" spans="1:2" s="99" customFormat="1" ht="21.75" customHeight="1">
      <c r="A171" s="147" t="s">
        <v>203</v>
      </c>
      <c r="B171" s="148">
        <v>20</v>
      </c>
    </row>
    <row r="172" spans="1:2" s="99" customFormat="1" ht="21.75" customHeight="1">
      <c r="A172" s="147" t="s">
        <v>204</v>
      </c>
      <c r="B172" s="148">
        <v>70</v>
      </c>
    </row>
    <row r="173" spans="1:2" s="99" customFormat="1" ht="21.75" customHeight="1">
      <c r="A173" s="145" t="s">
        <v>205</v>
      </c>
      <c r="B173" s="146">
        <v>400</v>
      </c>
    </row>
    <row r="174" spans="1:2" s="99" customFormat="1" ht="21.75" customHeight="1">
      <c r="A174" s="147" t="s">
        <v>206</v>
      </c>
      <c r="B174" s="148">
        <v>400</v>
      </c>
    </row>
    <row r="175" spans="1:2" s="99" customFormat="1" ht="21.75" customHeight="1">
      <c r="A175" s="145" t="s">
        <v>207</v>
      </c>
      <c r="B175" s="146">
        <v>586.485063</v>
      </c>
    </row>
    <row r="176" spans="1:2" s="99" customFormat="1" ht="21.75" customHeight="1">
      <c r="A176" s="147" t="s">
        <v>208</v>
      </c>
      <c r="B176" s="148">
        <v>132.985063</v>
      </c>
    </row>
    <row r="177" spans="1:2" s="99" customFormat="1" ht="21.75" customHeight="1">
      <c r="A177" s="147" t="s">
        <v>209</v>
      </c>
      <c r="B177" s="148">
        <v>3.5</v>
      </c>
    </row>
    <row r="178" spans="1:2" s="99" customFormat="1" ht="21.75" customHeight="1">
      <c r="A178" s="147" t="s">
        <v>210</v>
      </c>
      <c r="B178" s="148">
        <v>450</v>
      </c>
    </row>
    <row r="179" spans="1:2" s="99" customFormat="1" ht="21.75" customHeight="1">
      <c r="A179" s="145" t="s">
        <v>211</v>
      </c>
      <c r="B179" s="146">
        <v>400</v>
      </c>
    </row>
    <row r="180" spans="1:2" s="99" customFormat="1" ht="21.75" customHeight="1">
      <c r="A180" s="145" t="s">
        <v>212</v>
      </c>
      <c r="B180" s="146">
        <v>400</v>
      </c>
    </row>
    <row r="181" spans="1:2" s="99" customFormat="1" ht="21.75" customHeight="1">
      <c r="A181" s="147" t="s">
        <v>213</v>
      </c>
      <c r="B181" s="148">
        <v>400</v>
      </c>
    </row>
    <row r="182" spans="1:2" s="99" customFormat="1" ht="21.75" customHeight="1">
      <c r="A182" s="145" t="s">
        <v>214</v>
      </c>
      <c r="B182" s="146">
        <v>14465.325266</v>
      </c>
    </row>
    <row r="183" spans="1:2" s="99" customFormat="1" ht="21.75" customHeight="1">
      <c r="A183" s="145" t="s">
        <v>215</v>
      </c>
      <c r="B183" s="146">
        <v>12123.325266</v>
      </c>
    </row>
    <row r="184" spans="1:2" s="99" customFormat="1" ht="21.75" customHeight="1">
      <c r="A184" s="147" t="s">
        <v>216</v>
      </c>
      <c r="B184" s="148">
        <v>9611.825266</v>
      </c>
    </row>
    <row r="185" spans="1:2" s="99" customFormat="1" ht="21.75" customHeight="1">
      <c r="A185" s="147" t="s">
        <v>217</v>
      </c>
      <c r="B185" s="148">
        <v>2453.5</v>
      </c>
    </row>
    <row r="186" spans="1:2" s="99" customFormat="1" ht="21.75" customHeight="1">
      <c r="A186" s="147" t="s">
        <v>218</v>
      </c>
      <c r="B186" s="148">
        <v>45</v>
      </c>
    </row>
    <row r="187" spans="1:2" s="99" customFormat="1" ht="21.75" customHeight="1">
      <c r="A187" s="147" t="s">
        <v>219</v>
      </c>
      <c r="B187" s="148">
        <v>5</v>
      </c>
    </row>
    <row r="188" spans="1:2" s="99" customFormat="1" ht="21.75" customHeight="1">
      <c r="A188" s="147" t="s">
        <v>220</v>
      </c>
      <c r="B188" s="148">
        <v>8</v>
      </c>
    </row>
    <row r="189" spans="1:2" s="99" customFormat="1" ht="21.75" customHeight="1">
      <c r="A189" s="145" t="s">
        <v>221</v>
      </c>
      <c r="B189" s="146">
        <v>10</v>
      </c>
    </row>
    <row r="190" spans="1:2" s="99" customFormat="1" ht="21.75" customHeight="1">
      <c r="A190" s="147" t="s">
        <v>222</v>
      </c>
      <c r="B190" s="148">
        <v>10</v>
      </c>
    </row>
    <row r="191" spans="1:2" s="99" customFormat="1" ht="21.75" customHeight="1">
      <c r="A191" s="145" t="s">
        <v>223</v>
      </c>
      <c r="B191" s="146">
        <v>2000</v>
      </c>
    </row>
    <row r="192" spans="1:2" s="99" customFormat="1" ht="21.75" customHeight="1">
      <c r="A192" s="147" t="s">
        <v>224</v>
      </c>
      <c r="B192" s="148">
        <v>2000</v>
      </c>
    </row>
    <row r="193" spans="1:2" s="99" customFormat="1" ht="21.75" customHeight="1">
      <c r="A193" s="145" t="s">
        <v>225</v>
      </c>
      <c r="B193" s="146">
        <v>332</v>
      </c>
    </row>
    <row r="194" spans="1:2" s="99" customFormat="1" ht="21.75" customHeight="1">
      <c r="A194" s="147" t="s">
        <v>226</v>
      </c>
      <c r="B194" s="148">
        <v>332</v>
      </c>
    </row>
    <row r="195" spans="1:2" s="99" customFormat="1" ht="21.75" customHeight="1">
      <c r="A195" s="145" t="s">
        <v>227</v>
      </c>
      <c r="B195" s="146">
        <v>1416.413643</v>
      </c>
    </row>
    <row r="196" spans="1:2" s="99" customFormat="1" ht="21.75" customHeight="1">
      <c r="A196" s="145" t="s">
        <v>228</v>
      </c>
      <c r="B196" s="146">
        <v>584.253643</v>
      </c>
    </row>
    <row r="197" spans="1:2" s="99" customFormat="1" ht="21.75" customHeight="1">
      <c r="A197" s="147" t="s">
        <v>229</v>
      </c>
      <c r="B197" s="148">
        <v>269.403643</v>
      </c>
    </row>
    <row r="198" spans="1:2" s="99" customFormat="1" ht="21.75" customHeight="1">
      <c r="A198" s="147" t="s">
        <v>230</v>
      </c>
      <c r="B198" s="148">
        <v>303.6</v>
      </c>
    </row>
    <row r="199" spans="1:2" s="99" customFormat="1" ht="21.75" customHeight="1">
      <c r="A199" s="147" t="s">
        <v>231</v>
      </c>
      <c r="B199" s="148">
        <v>2</v>
      </c>
    </row>
    <row r="200" spans="1:2" s="99" customFormat="1" ht="21.75" customHeight="1">
      <c r="A200" s="147" t="s">
        <v>232</v>
      </c>
      <c r="B200" s="148">
        <v>8</v>
      </c>
    </row>
    <row r="201" spans="1:2" s="99" customFormat="1" ht="21.75" customHeight="1">
      <c r="A201" s="147" t="s">
        <v>233</v>
      </c>
      <c r="B201" s="148">
        <v>1.25</v>
      </c>
    </row>
    <row r="202" spans="1:2" s="99" customFormat="1" ht="21.75" customHeight="1">
      <c r="A202" s="145" t="s">
        <v>234</v>
      </c>
      <c r="B202" s="146">
        <v>27.9</v>
      </c>
    </row>
    <row r="203" spans="1:2" s="99" customFormat="1" ht="21.75" customHeight="1">
      <c r="A203" s="147" t="s">
        <v>235</v>
      </c>
      <c r="B203" s="148">
        <v>27.9</v>
      </c>
    </row>
    <row r="204" spans="1:2" s="99" customFormat="1" ht="21.75" customHeight="1">
      <c r="A204" s="145" t="s">
        <v>236</v>
      </c>
      <c r="B204" s="146">
        <v>695.26</v>
      </c>
    </row>
    <row r="205" spans="1:2" s="99" customFormat="1" ht="21.75" customHeight="1">
      <c r="A205" s="147" t="s">
        <v>237</v>
      </c>
      <c r="B205" s="148">
        <v>15</v>
      </c>
    </row>
    <row r="206" spans="1:2" s="99" customFormat="1" ht="21.75" customHeight="1">
      <c r="A206" s="147" t="s">
        <v>238</v>
      </c>
      <c r="B206" s="148">
        <v>632.76</v>
      </c>
    </row>
    <row r="207" spans="1:2" s="99" customFormat="1" ht="21.75" customHeight="1">
      <c r="A207" s="147" t="s">
        <v>239</v>
      </c>
      <c r="B207" s="148">
        <v>11</v>
      </c>
    </row>
    <row r="208" spans="1:2" s="99" customFormat="1" ht="21.75" customHeight="1">
      <c r="A208" s="147" t="s">
        <v>240</v>
      </c>
      <c r="B208" s="148">
        <v>18.5</v>
      </c>
    </row>
    <row r="209" spans="1:2" s="99" customFormat="1" ht="21.75" customHeight="1">
      <c r="A209" s="147" t="s">
        <v>241</v>
      </c>
      <c r="B209" s="148">
        <v>5</v>
      </c>
    </row>
    <row r="210" spans="1:2" s="99" customFormat="1" ht="21.75" customHeight="1">
      <c r="A210" s="147" t="s">
        <v>242</v>
      </c>
      <c r="B210" s="148">
        <v>8</v>
      </c>
    </row>
    <row r="211" spans="1:2" s="99" customFormat="1" ht="21.75" customHeight="1">
      <c r="A211" s="147" t="s">
        <v>243</v>
      </c>
      <c r="B211" s="148">
        <v>5</v>
      </c>
    </row>
    <row r="212" spans="1:2" s="99" customFormat="1" ht="21.75" customHeight="1">
      <c r="A212" s="145" t="s">
        <v>244</v>
      </c>
      <c r="B212" s="146">
        <v>109</v>
      </c>
    </row>
    <row r="213" spans="1:2" s="99" customFormat="1" ht="21.75" customHeight="1">
      <c r="A213" s="147" t="s">
        <v>245</v>
      </c>
      <c r="B213" s="148">
        <v>109</v>
      </c>
    </row>
    <row r="214" spans="1:2" s="99" customFormat="1" ht="21.75" customHeight="1">
      <c r="A214" s="145" t="s">
        <v>246</v>
      </c>
      <c r="B214" s="146">
        <v>700</v>
      </c>
    </row>
    <row r="215" spans="1:2" s="99" customFormat="1" ht="21.75" customHeight="1">
      <c r="A215" s="145" t="s">
        <v>247</v>
      </c>
      <c r="B215" s="146">
        <v>700</v>
      </c>
    </row>
    <row r="216" spans="1:2" s="99" customFormat="1" ht="21.75" customHeight="1">
      <c r="A216" s="147" t="s">
        <v>248</v>
      </c>
      <c r="B216" s="148">
        <v>700</v>
      </c>
    </row>
    <row r="217" spans="1:2" s="99" customFormat="1" ht="21.75" customHeight="1">
      <c r="A217" s="145" t="s">
        <v>249</v>
      </c>
      <c r="B217" s="146">
        <v>1850</v>
      </c>
    </row>
    <row r="218" spans="1:2" s="99" customFormat="1" ht="21.75" customHeight="1">
      <c r="A218" s="145" t="s">
        <v>250</v>
      </c>
      <c r="B218" s="146">
        <v>1850</v>
      </c>
    </row>
    <row r="219" spans="1:2" s="99" customFormat="1" ht="21.75" customHeight="1">
      <c r="A219" s="147" t="s">
        <v>251</v>
      </c>
      <c r="B219" s="148">
        <v>1850</v>
      </c>
    </row>
    <row r="220" spans="1:2" s="99" customFormat="1" ht="21.75" customHeight="1">
      <c r="A220" s="145" t="s">
        <v>252</v>
      </c>
      <c r="B220" s="146">
        <v>262</v>
      </c>
    </row>
    <row r="221" spans="1:2" s="99" customFormat="1" ht="21.75" customHeight="1">
      <c r="A221" s="145" t="s">
        <v>253</v>
      </c>
      <c r="B221" s="146">
        <v>262</v>
      </c>
    </row>
    <row r="222" spans="1:2" s="99" customFormat="1" ht="21.75" customHeight="1">
      <c r="A222" s="147" t="s">
        <v>254</v>
      </c>
      <c r="B222" s="148">
        <v>262</v>
      </c>
    </row>
    <row r="223" spans="1:2" s="99" customFormat="1" ht="21.75" customHeight="1">
      <c r="A223" s="145" t="s">
        <v>255</v>
      </c>
      <c r="B223" s="146">
        <v>20</v>
      </c>
    </row>
    <row r="224" spans="1:2" s="99" customFormat="1" ht="21.75" customHeight="1">
      <c r="A224" s="145" t="s">
        <v>256</v>
      </c>
      <c r="B224" s="146">
        <v>20</v>
      </c>
    </row>
    <row r="225" spans="1:2" s="99" customFormat="1" ht="21.75" customHeight="1">
      <c r="A225" s="147" t="s">
        <v>257</v>
      </c>
      <c r="B225" s="148">
        <v>20</v>
      </c>
    </row>
    <row r="226" spans="1:2" s="99" customFormat="1" ht="21.75" customHeight="1">
      <c r="A226" s="145" t="s">
        <v>258</v>
      </c>
      <c r="B226" s="146">
        <v>5</v>
      </c>
    </row>
    <row r="227" spans="1:2" s="99" customFormat="1" ht="21.75" customHeight="1">
      <c r="A227" s="145" t="s">
        <v>259</v>
      </c>
      <c r="B227" s="146">
        <v>5</v>
      </c>
    </row>
    <row r="228" spans="1:2" s="99" customFormat="1" ht="21.75" customHeight="1">
      <c r="A228" s="147" t="s">
        <v>260</v>
      </c>
      <c r="B228" s="148">
        <v>5</v>
      </c>
    </row>
    <row r="229" spans="1:2" s="99" customFormat="1" ht="21.75" customHeight="1">
      <c r="A229" s="145" t="s">
        <v>261</v>
      </c>
      <c r="B229" s="146">
        <v>6910</v>
      </c>
    </row>
    <row r="230" spans="1:2" s="99" customFormat="1" ht="21.75" customHeight="1">
      <c r="A230" s="145" t="s">
        <v>262</v>
      </c>
      <c r="B230" s="146">
        <v>6910</v>
      </c>
    </row>
    <row r="231" spans="1:2" s="99" customFormat="1" ht="21.75" customHeight="1">
      <c r="A231" s="147" t="s">
        <v>263</v>
      </c>
      <c r="B231" s="148">
        <v>6910</v>
      </c>
    </row>
    <row r="232" spans="1:2" s="99" customFormat="1" ht="21.75" customHeight="1">
      <c r="A232" s="145" t="s">
        <v>264</v>
      </c>
      <c r="B232" s="146">
        <v>1576.605877</v>
      </c>
    </row>
    <row r="233" spans="1:2" s="99" customFormat="1" ht="21.75" customHeight="1">
      <c r="A233" s="145" t="s">
        <v>265</v>
      </c>
      <c r="B233" s="146">
        <v>559.172004</v>
      </c>
    </row>
    <row r="234" spans="1:2" s="99" customFormat="1" ht="21.75" customHeight="1">
      <c r="A234" s="147" t="s">
        <v>266</v>
      </c>
      <c r="B234" s="148">
        <v>224.172004</v>
      </c>
    </row>
    <row r="235" spans="1:2" s="99" customFormat="1" ht="21.75" customHeight="1">
      <c r="A235" s="147" t="s">
        <v>267</v>
      </c>
      <c r="B235" s="148">
        <v>300</v>
      </c>
    </row>
    <row r="236" spans="1:2" s="99" customFormat="1" ht="21.75" customHeight="1">
      <c r="A236" s="147" t="s">
        <v>268</v>
      </c>
      <c r="B236" s="148">
        <v>35</v>
      </c>
    </row>
    <row r="237" spans="1:2" s="99" customFormat="1" ht="21.75" customHeight="1">
      <c r="A237" s="145" t="s">
        <v>269</v>
      </c>
      <c r="B237" s="146">
        <v>911.433873</v>
      </c>
    </row>
    <row r="238" spans="1:2" s="99" customFormat="1" ht="21.75" customHeight="1">
      <c r="A238" s="147" t="s">
        <v>270</v>
      </c>
      <c r="B238" s="148">
        <v>811.433873</v>
      </c>
    </row>
    <row r="239" spans="1:2" s="99" customFormat="1" ht="21.75" customHeight="1">
      <c r="A239" s="147" t="s">
        <v>271</v>
      </c>
      <c r="B239" s="148">
        <v>100</v>
      </c>
    </row>
    <row r="240" spans="1:2" s="99" customFormat="1" ht="21.75" customHeight="1">
      <c r="A240" s="145" t="s">
        <v>272</v>
      </c>
      <c r="B240" s="146">
        <v>106</v>
      </c>
    </row>
    <row r="241" spans="1:2" s="99" customFormat="1" ht="21.75" customHeight="1">
      <c r="A241" s="147" t="s">
        <v>273</v>
      </c>
      <c r="B241" s="148">
        <v>106</v>
      </c>
    </row>
    <row r="242" spans="1:2" s="99" customFormat="1" ht="21.75" customHeight="1">
      <c r="A242" s="145" t="s">
        <v>274</v>
      </c>
      <c r="B242" s="146">
        <v>800</v>
      </c>
    </row>
    <row r="243" spans="1:2" s="99" customFormat="1" ht="21.75" customHeight="1">
      <c r="A243" s="145" t="s">
        <v>275</v>
      </c>
      <c r="B243" s="146">
        <v>800</v>
      </c>
    </row>
    <row r="244" spans="1:2" s="99" customFormat="1" ht="21.75" customHeight="1">
      <c r="A244" s="147" t="s">
        <v>276</v>
      </c>
      <c r="B244" s="148">
        <v>800</v>
      </c>
    </row>
    <row r="245" spans="1:2" s="99" customFormat="1" ht="21.75" customHeight="1">
      <c r="A245" s="145" t="s">
        <v>277</v>
      </c>
      <c r="B245" s="146">
        <v>3166.09416</v>
      </c>
    </row>
    <row r="246" spans="1:2" s="99" customFormat="1" ht="21.75" customHeight="1">
      <c r="A246" s="145" t="s">
        <v>278</v>
      </c>
      <c r="B246" s="146">
        <v>3166.09416</v>
      </c>
    </row>
    <row r="247" spans="1:2" s="99" customFormat="1" ht="21.75" customHeight="1">
      <c r="A247" s="147" t="s">
        <v>279</v>
      </c>
      <c r="B247" s="148">
        <v>3166.09416</v>
      </c>
    </row>
    <row r="248" spans="1:2" s="99" customFormat="1" ht="21.75" customHeight="1">
      <c r="A248" s="145" t="s">
        <v>280</v>
      </c>
      <c r="B248" s="146">
        <v>3854</v>
      </c>
    </row>
    <row r="249" spans="1:2" s="99" customFormat="1" ht="21.75" customHeight="1">
      <c r="A249" s="145" t="s">
        <v>281</v>
      </c>
      <c r="B249" s="146">
        <v>3854</v>
      </c>
    </row>
    <row r="250" spans="1:2" s="99" customFormat="1" ht="21.75" customHeight="1">
      <c r="A250" s="147" t="s">
        <v>282</v>
      </c>
      <c r="B250" s="148">
        <v>3854</v>
      </c>
    </row>
    <row r="251" spans="1:2" s="99" customFormat="1" ht="21.75" customHeight="1">
      <c r="A251" s="145" t="s">
        <v>283</v>
      </c>
      <c r="B251" s="146">
        <v>6</v>
      </c>
    </row>
    <row r="252" spans="1:2" s="99" customFormat="1" ht="21.75" customHeight="1">
      <c r="A252" s="145" t="s">
        <v>284</v>
      </c>
      <c r="B252" s="146">
        <v>6</v>
      </c>
    </row>
    <row r="253" spans="1:2" s="99" customFormat="1" ht="21.75" customHeight="1">
      <c r="A253" s="147" t="s">
        <v>285</v>
      </c>
      <c r="B253" s="148">
        <v>6</v>
      </c>
    </row>
  </sheetData>
  <sheetProtection/>
  <mergeCells count="2">
    <mergeCell ref="A2:B2"/>
    <mergeCell ref="A3:B3"/>
  </mergeCells>
  <printOptions/>
  <pageMargins left="0.75" right="0.75" top="1" bottom="1" header="0.51" footer="0.51"/>
  <pageSetup fitToHeight="0" fitToWidth="1" horizontalDpi="600" verticalDpi="600" orientation="portrait" paperSize="9" scale="88"/>
</worksheet>
</file>

<file path=xl/worksheets/sheet3.xml><?xml version="1.0" encoding="utf-8"?>
<worksheet xmlns="http://schemas.openxmlformats.org/spreadsheetml/2006/main" xmlns:r="http://schemas.openxmlformats.org/officeDocument/2006/relationships">
  <sheetPr>
    <pageSetUpPr fitToPage="1"/>
  </sheetPr>
  <dimension ref="A1:I124"/>
  <sheetViews>
    <sheetView zoomScaleSheetLayoutView="100" workbookViewId="0" topLeftCell="A1">
      <selection activeCell="K12" sqref="K12"/>
    </sheetView>
  </sheetViews>
  <sheetFormatPr defaultColWidth="13.57421875" defaultRowHeight="15"/>
  <cols>
    <col min="1" max="1" width="46.421875" style="126" customWidth="1"/>
    <col min="2" max="2" width="10.28125" style="126" hidden="1" customWidth="1"/>
    <col min="3" max="3" width="12.00390625" style="126" customWidth="1"/>
    <col min="4" max="4" width="14.7109375" style="126" customWidth="1"/>
    <col min="5" max="5" width="45.140625" style="126" customWidth="1"/>
    <col min="6" max="6" width="11.7109375" style="126" hidden="1" customWidth="1"/>
    <col min="7" max="7" width="12.421875" style="126" customWidth="1"/>
    <col min="8" max="8" width="13.00390625" style="126" customWidth="1"/>
    <col min="9" max="9" width="11.7109375" style="126" customWidth="1"/>
    <col min="10" max="16384" width="13.57421875" style="126" customWidth="1"/>
  </cols>
  <sheetData>
    <row r="1" ht="18.75" customHeight="1">
      <c r="A1" s="128" t="s">
        <v>286</v>
      </c>
    </row>
    <row r="2" spans="1:9" s="125" customFormat="1" ht="33.75" customHeight="1">
      <c r="A2" s="129" t="s">
        <v>287</v>
      </c>
      <c r="B2" s="129"/>
      <c r="C2" s="129"/>
      <c r="D2" s="129"/>
      <c r="E2" s="129"/>
      <c r="F2" s="129"/>
      <c r="G2" s="129"/>
      <c r="H2" s="129"/>
      <c r="I2" s="135"/>
    </row>
    <row r="3" spans="1:9" s="126" customFormat="1" ht="16.5" customHeight="1">
      <c r="A3" s="130"/>
      <c r="B3" s="130"/>
      <c r="C3" s="130"/>
      <c r="D3" s="130"/>
      <c r="E3" s="130"/>
      <c r="F3" s="130"/>
      <c r="G3" s="130"/>
      <c r="H3" s="130" t="s">
        <v>2</v>
      </c>
      <c r="I3" s="130"/>
    </row>
    <row r="4" spans="1:9" s="126" customFormat="1" ht="16.5" customHeight="1">
      <c r="A4" s="131" t="s">
        <v>288</v>
      </c>
      <c r="B4" s="131" t="s">
        <v>289</v>
      </c>
      <c r="C4" s="131" t="s">
        <v>290</v>
      </c>
      <c r="D4" s="131" t="s">
        <v>291</v>
      </c>
      <c r="E4" s="131" t="s">
        <v>288</v>
      </c>
      <c r="F4" s="131" t="s">
        <v>289</v>
      </c>
      <c r="G4" s="131" t="s">
        <v>290</v>
      </c>
      <c r="H4" s="131" t="s">
        <v>291</v>
      </c>
      <c r="I4" s="136"/>
    </row>
    <row r="5" spans="1:9" s="127" customFormat="1" ht="16.5" customHeight="1">
      <c r="A5" s="132" t="s">
        <v>292</v>
      </c>
      <c r="B5" s="133">
        <v>66007</v>
      </c>
      <c r="C5" s="132">
        <v>71000</v>
      </c>
      <c r="D5" s="132">
        <v>76000</v>
      </c>
      <c r="E5" s="132" t="s">
        <v>293</v>
      </c>
      <c r="F5" s="133">
        <f>'[1]L02'!C5</f>
        <v>102508</v>
      </c>
      <c r="G5" s="132">
        <v>105205</v>
      </c>
      <c r="H5" s="132">
        <v>102215</v>
      </c>
      <c r="I5" s="137"/>
    </row>
    <row r="6" spans="1:9" s="127" customFormat="1" ht="16.5" customHeight="1">
      <c r="A6" s="132" t="s">
        <v>294</v>
      </c>
      <c r="B6" s="133">
        <f aca="true" t="shared" si="0" ref="B6:G6">SUM(B7,B14,B53)</f>
        <v>52833</v>
      </c>
      <c r="C6" s="133">
        <f t="shared" si="0"/>
        <v>72443</v>
      </c>
      <c r="D6" s="133">
        <f t="shared" si="0"/>
        <v>53730</v>
      </c>
      <c r="E6" s="132" t="s">
        <v>295</v>
      </c>
      <c r="F6" s="133">
        <f t="shared" si="0"/>
        <v>0</v>
      </c>
      <c r="G6" s="133">
        <f t="shared" si="0"/>
        <v>0</v>
      </c>
      <c r="H6" s="133"/>
      <c r="I6" s="138"/>
    </row>
    <row r="7" spans="1:9" s="127" customFormat="1" ht="16.5" customHeight="1">
      <c r="A7" s="132" t="s">
        <v>296</v>
      </c>
      <c r="B7" s="133">
        <f aca="true" t="shared" si="1" ref="B7:G7">SUM(B8:B13)</f>
        <v>5927</v>
      </c>
      <c r="C7" s="133">
        <f t="shared" si="1"/>
        <v>5927</v>
      </c>
      <c r="D7" s="133">
        <f t="shared" si="1"/>
        <v>5927</v>
      </c>
      <c r="E7" s="132" t="s">
        <v>297</v>
      </c>
      <c r="F7" s="133">
        <f t="shared" si="1"/>
        <v>0</v>
      </c>
      <c r="G7" s="133">
        <f t="shared" si="1"/>
        <v>0</v>
      </c>
      <c r="H7" s="133"/>
      <c r="I7" s="138"/>
    </row>
    <row r="8" spans="1:9" s="127" customFormat="1" ht="16.5" customHeight="1">
      <c r="A8" s="134" t="s">
        <v>298</v>
      </c>
      <c r="B8" s="133">
        <v>0</v>
      </c>
      <c r="C8" s="134"/>
      <c r="D8" s="134"/>
      <c r="E8" s="134" t="s">
        <v>299</v>
      </c>
      <c r="F8" s="133">
        <v>0</v>
      </c>
      <c r="G8" s="134"/>
      <c r="H8" s="134"/>
      <c r="I8" s="139"/>
    </row>
    <row r="9" spans="1:9" s="127" customFormat="1" ht="16.5" customHeight="1">
      <c r="A9" s="134" t="s">
        <v>300</v>
      </c>
      <c r="B9" s="133">
        <v>0</v>
      </c>
      <c r="C9" s="134"/>
      <c r="D9" s="134"/>
      <c r="E9" s="134" t="s">
        <v>301</v>
      </c>
      <c r="F9" s="133">
        <v>0</v>
      </c>
      <c r="G9" s="134"/>
      <c r="H9" s="134"/>
      <c r="I9" s="139"/>
    </row>
    <row r="10" spans="1:9" s="127" customFormat="1" ht="16.5" customHeight="1">
      <c r="A10" s="134" t="s">
        <v>302</v>
      </c>
      <c r="B10" s="133">
        <v>0</v>
      </c>
      <c r="C10" s="134"/>
      <c r="D10" s="134"/>
      <c r="E10" s="134" t="s">
        <v>303</v>
      </c>
      <c r="F10" s="133">
        <v>0</v>
      </c>
      <c r="G10" s="134"/>
      <c r="H10" s="134"/>
      <c r="I10" s="139"/>
    </row>
    <row r="11" spans="1:9" s="127" customFormat="1" ht="16.5" customHeight="1">
      <c r="A11" s="134" t="s">
        <v>304</v>
      </c>
      <c r="B11" s="133">
        <v>0</v>
      </c>
      <c r="C11" s="134"/>
      <c r="D11" s="134"/>
      <c r="E11" s="134" t="s">
        <v>305</v>
      </c>
      <c r="F11" s="133">
        <v>0</v>
      </c>
      <c r="G11" s="134"/>
      <c r="H11" s="134"/>
      <c r="I11" s="139"/>
    </row>
    <row r="12" spans="1:9" s="127" customFormat="1" ht="16.5" customHeight="1">
      <c r="A12" s="134" t="s">
        <v>306</v>
      </c>
      <c r="B12" s="133">
        <v>5927</v>
      </c>
      <c r="C12" s="134">
        <v>5927</v>
      </c>
      <c r="D12" s="134">
        <v>5927</v>
      </c>
      <c r="E12" s="134" t="s">
        <v>307</v>
      </c>
      <c r="F12" s="133">
        <v>0</v>
      </c>
      <c r="G12" s="134">
        <v>0</v>
      </c>
      <c r="H12" s="134"/>
      <c r="I12" s="139"/>
    </row>
    <row r="13" spans="1:9" s="127" customFormat="1" ht="16.5" customHeight="1">
      <c r="A13" s="134" t="s">
        <v>308</v>
      </c>
      <c r="B13" s="133">
        <v>0</v>
      </c>
      <c r="C13" s="134"/>
      <c r="D13" s="134"/>
      <c r="E13" s="134" t="s">
        <v>309</v>
      </c>
      <c r="F13" s="133">
        <v>0</v>
      </c>
      <c r="G13" s="134"/>
      <c r="H13" s="134"/>
      <c r="I13" s="139"/>
    </row>
    <row r="14" spans="1:9" s="127" customFormat="1" ht="16.5" customHeight="1">
      <c r="A14" s="132" t="s">
        <v>310</v>
      </c>
      <c r="B14" s="133">
        <f aca="true" t="shared" si="2" ref="B14:G14">SUM(B15:B52)</f>
        <v>42521</v>
      </c>
      <c r="C14" s="133">
        <f t="shared" si="2"/>
        <v>44738</v>
      </c>
      <c r="D14" s="133">
        <f t="shared" si="2"/>
        <v>38150</v>
      </c>
      <c r="E14" s="132" t="s">
        <v>311</v>
      </c>
      <c r="F14" s="133">
        <f t="shared" si="2"/>
        <v>0</v>
      </c>
      <c r="G14" s="133">
        <f t="shared" si="2"/>
        <v>0</v>
      </c>
      <c r="H14" s="133"/>
      <c r="I14" s="138"/>
    </row>
    <row r="15" spans="1:9" s="127" customFormat="1" ht="16.5" customHeight="1">
      <c r="A15" s="134" t="s">
        <v>312</v>
      </c>
      <c r="B15" s="133">
        <v>0</v>
      </c>
      <c r="C15" s="134"/>
      <c r="D15" s="134"/>
      <c r="E15" s="134" t="s">
        <v>313</v>
      </c>
      <c r="F15" s="133">
        <v>0</v>
      </c>
      <c r="G15" s="134"/>
      <c r="H15" s="134"/>
      <c r="I15" s="139"/>
    </row>
    <row r="16" spans="1:9" s="127" customFormat="1" ht="16.5" customHeight="1">
      <c r="A16" s="134" t="s">
        <v>314</v>
      </c>
      <c r="B16" s="133">
        <v>257</v>
      </c>
      <c r="C16" s="134">
        <v>344</v>
      </c>
      <c r="D16" s="134">
        <v>300</v>
      </c>
      <c r="E16" s="134" t="s">
        <v>315</v>
      </c>
      <c r="F16" s="133">
        <v>0</v>
      </c>
      <c r="G16" s="134"/>
      <c r="H16" s="134"/>
      <c r="I16" s="139"/>
    </row>
    <row r="17" spans="1:9" s="127" customFormat="1" ht="16.5" customHeight="1">
      <c r="A17" s="134" t="s">
        <v>316</v>
      </c>
      <c r="B17" s="133">
        <v>392</v>
      </c>
      <c r="C17" s="134">
        <v>392</v>
      </c>
      <c r="D17" s="134">
        <v>392</v>
      </c>
      <c r="E17" s="134" t="s">
        <v>317</v>
      </c>
      <c r="F17" s="133">
        <v>0</v>
      </c>
      <c r="G17" s="134"/>
      <c r="H17" s="134"/>
      <c r="I17" s="139"/>
    </row>
    <row r="18" spans="1:9" s="127" customFormat="1" ht="16.5" customHeight="1">
      <c r="A18" s="134" t="s">
        <v>318</v>
      </c>
      <c r="B18" s="133">
        <f>9027-7123</f>
        <v>1904</v>
      </c>
      <c r="C18" s="134">
        <v>576</v>
      </c>
      <c r="D18" s="134">
        <v>4360</v>
      </c>
      <c r="E18" s="134" t="s">
        <v>319</v>
      </c>
      <c r="F18" s="133">
        <v>0</v>
      </c>
      <c r="G18" s="134"/>
      <c r="H18" s="134"/>
      <c r="I18" s="139"/>
    </row>
    <row r="19" spans="1:9" s="127" customFormat="1" ht="16.5" customHeight="1">
      <c r="A19" s="134" t="s">
        <v>320</v>
      </c>
      <c r="B19" s="133">
        <v>0</v>
      </c>
      <c r="C19" s="134"/>
      <c r="D19" s="134"/>
      <c r="E19" s="134" t="s">
        <v>321</v>
      </c>
      <c r="F19" s="133">
        <v>0</v>
      </c>
      <c r="G19" s="134"/>
      <c r="H19" s="134"/>
      <c r="I19" s="139"/>
    </row>
    <row r="20" spans="1:9" s="126" customFormat="1" ht="16.5" customHeight="1">
      <c r="A20" s="134" t="s">
        <v>322</v>
      </c>
      <c r="B20" s="133">
        <v>0</v>
      </c>
      <c r="C20" s="134"/>
      <c r="D20" s="134"/>
      <c r="E20" s="134" t="s">
        <v>323</v>
      </c>
      <c r="F20" s="133">
        <v>0</v>
      </c>
      <c r="G20" s="134"/>
      <c r="H20" s="134"/>
      <c r="I20" s="139"/>
    </row>
    <row r="21" spans="1:9" s="126" customFormat="1" ht="16.5" customHeight="1">
      <c r="A21" s="134" t="s">
        <v>324</v>
      </c>
      <c r="B21" s="133">
        <v>0</v>
      </c>
      <c r="C21" s="134"/>
      <c r="D21" s="134"/>
      <c r="E21" s="134" t="s">
        <v>325</v>
      </c>
      <c r="F21" s="133">
        <v>0</v>
      </c>
      <c r="G21" s="134"/>
      <c r="H21" s="134"/>
      <c r="I21" s="139"/>
    </row>
    <row r="22" spans="1:9" s="126" customFormat="1" ht="16.5" customHeight="1">
      <c r="A22" s="134" t="s">
        <v>326</v>
      </c>
      <c r="B22" s="133">
        <v>0</v>
      </c>
      <c r="C22" s="134">
        <v>258</v>
      </c>
      <c r="D22" s="134"/>
      <c r="E22" s="134" t="s">
        <v>327</v>
      </c>
      <c r="F22" s="133">
        <v>0</v>
      </c>
      <c r="G22" s="134"/>
      <c r="H22" s="134"/>
      <c r="I22" s="139"/>
    </row>
    <row r="23" spans="1:9" s="126" customFormat="1" ht="16.5" customHeight="1">
      <c r="A23" s="134" t="s">
        <v>328</v>
      </c>
      <c r="B23" s="133">
        <v>14014</v>
      </c>
      <c r="C23" s="134">
        <v>14014</v>
      </c>
      <c r="D23" s="134">
        <f>14014+1364</f>
        <v>15378</v>
      </c>
      <c r="E23" s="134" t="s">
        <v>329</v>
      </c>
      <c r="F23" s="133">
        <v>0</v>
      </c>
      <c r="G23" s="134"/>
      <c r="H23" s="134"/>
      <c r="I23" s="139"/>
    </row>
    <row r="24" spans="1:9" s="126" customFormat="1" ht="16.5" customHeight="1">
      <c r="A24" s="134" t="s">
        <v>330</v>
      </c>
      <c r="B24" s="133">
        <v>0</v>
      </c>
      <c r="C24" s="134"/>
      <c r="D24" s="134"/>
      <c r="E24" s="134" t="s">
        <v>331</v>
      </c>
      <c r="F24" s="133">
        <v>0</v>
      </c>
      <c r="G24" s="134"/>
      <c r="H24" s="134"/>
      <c r="I24" s="139"/>
    </row>
    <row r="25" spans="1:9" s="126" customFormat="1" ht="16.5" customHeight="1">
      <c r="A25" s="134" t="s">
        <v>332</v>
      </c>
      <c r="B25" s="133">
        <v>10</v>
      </c>
      <c r="C25" s="134"/>
      <c r="D25" s="134"/>
      <c r="E25" s="134" t="s">
        <v>333</v>
      </c>
      <c r="F25" s="133">
        <v>0</v>
      </c>
      <c r="G25" s="134"/>
      <c r="H25" s="134"/>
      <c r="I25" s="139"/>
    </row>
    <row r="26" spans="1:9" s="126" customFormat="1" ht="16.5" customHeight="1">
      <c r="A26" s="134" t="s">
        <v>334</v>
      </c>
      <c r="B26" s="133">
        <v>0</v>
      </c>
      <c r="C26" s="134"/>
      <c r="D26" s="134"/>
      <c r="E26" s="134" t="s">
        <v>335</v>
      </c>
      <c r="F26" s="133">
        <v>0</v>
      </c>
      <c r="G26" s="134"/>
      <c r="H26" s="134"/>
      <c r="I26" s="139"/>
    </row>
    <row r="27" spans="1:9" s="126" customFormat="1" ht="16.5" customHeight="1">
      <c r="A27" s="134" t="s">
        <v>336</v>
      </c>
      <c r="B27" s="133">
        <v>0</v>
      </c>
      <c r="C27" s="134"/>
      <c r="D27" s="134"/>
      <c r="E27" s="134" t="s">
        <v>337</v>
      </c>
      <c r="F27" s="133">
        <v>0</v>
      </c>
      <c r="G27" s="134"/>
      <c r="H27" s="134"/>
      <c r="I27" s="139"/>
    </row>
    <row r="28" spans="1:9" s="126" customFormat="1" ht="16.5" customHeight="1">
      <c r="A28" s="134" t="s">
        <v>338</v>
      </c>
      <c r="B28" s="133">
        <v>0</v>
      </c>
      <c r="C28" s="134"/>
      <c r="D28" s="134"/>
      <c r="E28" s="134" t="s">
        <v>339</v>
      </c>
      <c r="F28" s="133">
        <v>0</v>
      </c>
      <c r="G28" s="134"/>
      <c r="H28" s="134"/>
      <c r="I28" s="139"/>
    </row>
    <row r="29" spans="1:9" s="126" customFormat="1" ht="16.5" customHeight="1">
      <c r="A29" s="134" t="s">
        <v>340</v>
      </c>
      <c r="B29" s="133">
        <v>0</v>
      </c>
      <c r="C29" s="134"/>
      <c r="D29" s="134"/>
      <c r="E29" s="134" t="s">
        <v>341</v>
      </c>
      <c r="F29" s="133">
        <v>0</v>
      </c>
      <c r="G29" s="134"/>
      <c r="H29" s="134"/>
      <c r="I29" s="139"/>
    </row>
    <row r="30" spans="1:9" s="126" customFormat="1" ht="16.5" customHeight="1">
      <c r="A30" s="134" t="s">
        <v>342</v>
      </c>
      <c r="B30" s="133">
        <v>0</v>
      </c>
      <c r="C30" s="134"/>
      <c r="D30" s="134"/>
      <c r="E30" s="134" t="s">
        <v>343</v>
      </c>
      <c r="F30" s="133">
        <v>0</v>
      </c>
      <c r="G30" s="134"/>
      <c r="H30" s="134"/>
      <c r="I30" s="139"/>
    </row>
    <row r="31" spans="1:9" s="126" customFormat="1" ht="16.5" customHeight="1">
      <c r="A31" s="134" t="s">
        <v>344</v>
      </c>
      <c r="B31" s="133">
        <v>427</v>
      </c>
      <c r="C31" s="134">
        <v>365</v>
      </c>
      <c r="D31" s="134">
        <v>420</v>
      </c>
      <c r="E31" s="134" t="s">
        <v>345</v>
      </c>
      <c r="F31" s="133">
        <v>0</v>
      </c>
      <c r="G31" s="134"/>
      <c r="H31" s="134"/>
      <c r="I31" s="139"/>
    </row>
    <row r="32" spans="1:9" s="126" customFormat="1" ht="16.5" customHeight="1">
      <c r="A32" s="134" t="s">
        <v>346</v>
      </c>
      <c r="B32" s="133">
        <v>2918</v>
      </c>
      <c r="C32" s="134">
        <v>3189</v>
      </c>
      <c r="D32" s="134">
        <v>3100</v>
      </c>
      <c r="E32" s="134" t="s">
        <v>347</v>
      </c>
      <c r="F32" s="133">
        <v>0</v>
      </c>
      <c r="G32" s="134"/>
      <c r="H32" s="134"/>
      <c r="I32" s="139"/>
    </row>
    <row r="33" spans="1:9" s="126" customFormat="1" ht="16.5" customHeight="1">
      <c r="A33" s="134" t="s">
        <v>348</v>
      </c>
      <c r="B33" s="133">
        <v>10</v>
      </c>
      <c r="C33" s="134"/>
      <c r="D33" s="134">
        <v>10</v>
      </c>
      <c r="E33" s="134" t="s">
        <v>349</v>
      </c>
      <c r="F33" s="133">
        <v>0</v>
      </c>
      <c r="G33" s="134"/>
      <c r="H33" s="134"/>
      <c r="I33" s="139"/>
    </row>
    <row r="34" spans="1:9" s="126" customFormat="1" ht="16.5" customHeight="1">
      <c r="A34" s="134" t="s">
        <v>350</v>
      </c>
      <c r="B34" s="133">
        <v>10</v>
      </c>
      <c r="C34" s="134">
        <v>30</v>
      </c>
      <c r="D34" s="134">
        <v>20</v>
      </c>
      <c r="E34" s="134" t="s">
        <v>351</v>
      </c>
      <c r="F34" s="133">
        <v>0</v>
      </c>
      <c r="G34" s="134"/>
      <c r="H34" s="134"/>
      <c r="I34" s="139"/>
    </row>
    <row r="35" spans="1:9" s="126" customFormat="1" ht="16.5" customHeight="1">
      <c r="A35" s="134" t="s">
        <v>352</v>
      </c>
      <c r="B35" s="133">
        <v>6535</v>
      </c>
      <c r="C35" s="134">
        <v>6605</v>
      </c>
      <c r="D35" s="134">
        <v>6610</v>
      </c>
      <c r="E35" s="134" t="s">
        <v>353</v>
      </c>
      <c r="F35" s="133">
        <v>0</v>
      </c>
      <c r="G35" s="134"/>
      <c r="H35" s="134"/>
      <c r="I35" s="139"/>
    </row>
    <row r="36" spans="1:9" s="126" customFormat="1" ht="16.5" customHeight="1">
      <c r="A36" s="134" t="s">
        <v>354</v>
      </c>
      <c r="B36" s="133">
        <v>2073</v>
      </c>
      <c r="C36" s="134">
        <v>1594</v>
      </c>
      <c r="D36" s="134">
        <v>2080</v>
      </c>
      <c r="E36" s="134" t="s">
        <v>355</v>
      </c>
      <c r="F36" s="133">
        <v>0</v>
      </c>
      <c r="G36" s="134"/>
      <c r="H36" s="134"/>
      <c r="I36" s="139"/>
    </row>
    <row r="37" spans="1:9" s="126" customFormat="1" ht="16.5" customHeight="1">
      <c r="A37" s="134" t="s">
        <v>356</v>
      </c>
      <c r="B37" s="133">
        <v>0</v>
      </c>
      <c r="C37" s="134"/>
      <c r="D37" s="134"/>
      <c r="E37" s="134" t="s">
        <v>357</v>
      </c>
      <c r="F37" s="133">
        <v>0</v>
      </c>
      <c r="G37" s="134"/>
      <c r="H37" s="134"/>
      <c r="I37" s="139"/>
    </row>
    <row r="38" spans="1:9" s="126" customFormat="1" ht="16.5" customHeight="1">
      <c r="A38" s="134" t="s">
        <v>358</v>
      </c>
      <c r="B38" s="133">
        <v>0</v>
      </c>
      <c r="C38" s="134"/>
      <c r="D38" s="134"/>
      <c r="E38" s="134" t="s">
        <v>359</v>
      </c>
      <c r="F38" s="133">
        <v>0</v>
      </c>
      <c r="G38" s="134"/>
      <c r="H38" s="134"/>
      <c r="I38" s="139"/>
    </row>
    <row r="39" spans="1:9" s="126" customFormat="1" ht="16.5" customHeight="1">
      <c r="A39" s="134" t="s">
        <v>360</v>
      </c>
      <c r="B39" s="133">
        <v>1246</v>
      </c>
      <c r="C39" s="134">
        <v>288</v>
      </c>
      <c r="D39" s="134">
        <v>1070</v>
      </c>
      <c r="E39" s="134" t="s">
        <v>361</v>
      </c>
      <c r="F39" s="133">
        <v>0</v>
      </c>
      <c r="G39" s="134"/>
      <c r="H39" s="134"/>
      <c r="I39" s="139"/>
    </row>
    <row r="40" spans="1:9" s="126" customFormat="1" ht="16.5" customHeight="1">
      <c r="A40" s="134" t="s">
        <v>362</v>
      </c>
      <c r="B40" s="133">
        <v>0</v>
      </c>
      <c r="C40" s="134"/>
      <c r="D40" s="134"/>
      <c r="E40" s="134" t="s">
        <v>363</v>
      </c>
      <c r="F40" s="133">
        <v>0</v>
      </c>
      <c r="G40" s="134"/>
      <c r="H40" s="134"/>
      <c r="I40" s="139"/>
    </row>
    <row r="41" spans="1:9" s="126" customFormat="1" ht="16.5" customHeight="1">
      <c r="A41" s="134" t="s">
        <v>364</v>
      </c>
      <c r="B41" s="133">
        <v>0</v>
      </c>
      <c r="C41" s="134"/>
      <c r="D41" s="134"/>
      <c r="E41" s="134" t="s">
        <v>365</v>
      </c>
      <c r="F41" s="133">
        <v>0</v>
      </c>
      <c r="G41" s="134"/>
      <c r="H41" s="134"/>
      <c r="I41" s="139"/>
    </row>
    <row r="42" spans="1:9" s="126" customFormat="1" ht="16.5" customHeight="1">
      <c r="A42" s="134" t="s">
        <v>366</v>
      </c>
      <c r="B42" s="133">
        <v>0</v>
      </c>
      <c r="C42" s="134"/>
      <c r="D42" s="134"/>
      <c r="E42" s="134" t="s">
        <v>367</v>
      </c>
      <c r="F42" s="133">
        <v>0</v>
      </c>
      <c r="G42" s="134"/>
      <c r="H42" s="134"/>
      <c r="I42" s="139"/>
    </row>
    <row r="43" spans="1:9" s="126" customFormat="1" ht="16.5" customHeight="1">
      <c r="A43" s="134" t="s">
        <v>368</v>
      </c>
      <c r="B43" s="133">
        <v>0</v>
      </c>
      <c r="C43" s="134"/>
      <c r="D43" s="134"/>
      <c r="E43" s="134" t="s">
        <v>369</v>
      </c>
      <c r="F43" s="133">
        <v>0</v>
      </c>
      <c r="G43" s="134"/>
      <c r="H43" s="134"/>
      <c r="I43" s="139"/>
    </row>
    <row r="44" spans="1:9" s="126" customFormat="1" ht="16.5" customHeight="1">
      <c r="A44" s="134" t="s">
        <v>370</v>
      </c>
      <c r="B44" s="133">
        <v>0</v>
      </c>
      <c r="C44" s="134"/>
      <c r="D44" s="134"/>
      <c r="E44" s="134" t="s">
        <v>371</v>
      </c>
      <c r="F44" s="133">
        <v>0</v>
      </c>
      <c r="G44" s="134"/>
      <c r="H44" s="134"/>
      <c r="I44" s="139"/>
    </row>
    <row r="45" spans="1:9" s="126" customFormat="1" ht="16.5" customHeight="1">
      <c r="A45" s="134" t="s">
        <v>372</v>
      </c>
      <c r="B45" s="133">
        <v>4017</v>
      </c>
      <c r="C45" s="134">
        <v>4400</v>
      </c>
      <c r="D45" s="134">
        <v>4400</v>
      </c>
      <c r="E45" s="134" t="s">
        <v>373</v>
      </c>
      <c r="F45" s="133">
        <v>0</v>
      </c>
      <c r="G45" s="134"/>
      <c r="H45" s="134"/>
      <c r="I45" s="139"/>
    </row>
    <row r="46" spans="1:9" s="126" customFormat="1" ht="16.5" customHeight="1">
      <c r="A46" s="134" t="s">
        <v>374</v>
      </c>
      <c r="B46" s="133">
        <v>0</v>
      </c>
      <c r="C46" s="134"/>
      <c r="D46" s="134"/>
      <c r="E46" s="134" t="s">
        <v>375</v>
      </c>
      <c r="F46" s="133">
        <v>0</v>
      </c>
      <c r="G46" s="134"/>
      <c r="H46" s="134"/>
      <c r="I46" s="139"/>
    </row>
    <row r="47" spans="1:9" s="126" customFormat="1" ht="16.5" customHeight="1">
      <c r="A47" s="134" t="s">
        <v>376</v>
      </c>
      <c r="B47" s="133">
        <v>0</v>
      </c>
      <c r="C47" s="134">
        <v>12</v>
      </c>
      <c r="D47" s="134">
        <v>10</v>
      </c>
      <c r="E47" s="134" t="s">
        <v>377</v>
      </c>
      <c r="F47" s="133">
        <v>0</v>
      </c>
      <c r="G47" s="134"/>
      <c r="H47" s="134"/>
      <c r="I47" s="139"/>
    </row>
    <row r="48" spans="1:9" s="126" customFormat="1" ht="16.5" customHeight="1">
      <c r="A48" s="134" t="s">
        <v>378</v>
      </c>
      <c r="B48" s="133">
        <v>0</v>
      </c>
      <c r="C48" s="134"/>
      <c r="D48" s="134"/>
      <c r="E48" s="134" t="s">
        <v>379</v>
      </c>
      <c r="F48" s="133">
        <v>0</v>
      </c>
      <c r="G48" s="134"/>
      <c r="H48" s="134"/>
      <c r="I48" s="139"/>
    </row>
    <row r="49" spans="1:9" s="126" customFormat="1" ht="16.5" customHeight="1">
      <c r="A49" s="134" t="s">
        <v>380</v>
      </c>
      <c r="B49" s="133">
        <v>2053</v>
      </c>
      <c r="C49" s="134">
        <v>11707</v>
      </c>
      <c r="D49" s="134"/>
      <c r="E49" s="134" t="s">
        <v>381</v>
      </c>
      <c r="F49" s="133">
        <v>0</v>
      </c>
      <c r="G49" s="134"/>
      <c r="H49" s="134"/>
      <c r="I49" s="139"/>
    </row>
    <row r="50" spans="1:9" s="126" customFormat="1" ht="16.5" customHeight="1">
      <c r="A50" s="134" t="s">
        <v>382</v>
      </c>
      <c r="B50" s="133">
        <v>2242</v>
      </c>
      <c r="C50" s="134">
        <v>964</v>
      </c>
      <c r="D50" s="134"/>
      <c r="E50" s="134" t="s">
        <v>383</v>
      </c>
      <c r="F50" s="133">
        <v>0</v>
      </c>
      <c r="G50" s="134"/>
      <c r="H50" s="134"/>
      <c r="I50" s="139"/>
    </row>
    <row r="51" spans="1:9" s="126" customFormat="1" ht="16.5" customHeight="1">
      <c r="A51" s="134" t="s">
        <v>384</v>
      </c>
      <c r="B51" s="133">
        <v>4413</v>
      </c>
      <c r="C51" s="134"/>
      <c r="D51" s="134"/>
      <c r="E51" s="134" t="s">
        <v>385</v>
      </c>
      <c r="F51" s="133">
        <v>0</v>
      </c>
      <c r="G51" s="134"/>
      <c r="H51" s="134"/>
      <c r="I51" s="139"/>
    </row>
    <row r="52" spans="1:9" s="126" customFormat="1" ht="16.5" customHeight="1">
      <c r="A52" s="134" t="s">
        <v>386</v>
      </c>
      <c r="B52" s="133">
        <v>0</v>
      </c>
      <c r="C52" s="134"/>
      <c r="D52" s="134"/>
      <c r="E52" s="134" t="s">
        <v>387</v>
      </c>
      <c r="F52" s="133">
        <v>0</v>
      </c>
      <c r="G52" s="134"/>
      <c r="H52" s="134"/>
      <c r="I52" s="139"/>
    </row>
    <row r="53" spans="1:9" s="126" customFormat="1" ht="16.5" customHeight="1">
      <c r="A53" s="132" t="s">
        <v>388</v>
      </c>
      <c r="B53" s="133">
        <f aca="true" t="shared" si="3" ref="B53:F53">SUM(B54:B74)</f>
        <v>4385</v>
      </c>
      <c r="C53" s="133">
        <f t="shared" si="3"/>
        <v>21778</v>
      </c>
      <c r="D53" s="133">
        <f t="shared" si="3"/>
        <v>9653</v>
      </c>
      <c r="E53" s="132" t="s">
        <v>389</v>
      </c>
      <c r="F53" s="133">
        <f t="shared" si="3"/>
        <v>0</v>
      </c>
      <c r="G53" s="132"/>
      <c r="H53" s="132"/>
      <c r="I53" s="137"/>
    </row>
    <row r="54" spans="1:9" s="126" customFormat="1" ht="16.5" customHeight="1">
      <c r="A54" s="134" t="s">
        <v>390</v>
      </c>
      <c r="B54" s="133">
        <v>30</v>
      </c>
      <c r="C54" s="134">
        <v>155</v>
      </c>
      <c r="D54" s="134">
        <v>150</v>
      </c>
      <c r="E54" s="134" t="s">
        <v>390</v>
      </c>
      <c r="F54" s="133">
        <v>0</v>
      </c>
      <c r="G54" s="134"/>
      <c r="H54" s="134"/>
      <c r="I54" s="139"/>
    </row>
    <row r="55" spans="1:9" s="126" customFormat="1" ht="16.5" customHeight="1">
      <c r="A55" s="134" t="s">
        <v>391</v>
      </c>
      <c r="B55" s="133">
        <v>0</v>
      </c>
      <c r="C55" s="134"/>
      <c r="D55" s="134"/>
      <c r="E55" s="134" t="s">
        <v>391</v>
      </c>
      <c r="F55" s="133">
        <v>0</v>
      </c>
      <c r="G55" s="134"/>
      <c r="H55" s="134"/>
      <c r="I55" s="139"/>
    </row>
    <row r="56" spans="1:9" s="126" customFormat="1" ht="16.5" customHeight="1">
      <c r="A56" s="134" t="s">
        <v>392</v>
      </c>
      <c r="B56" s="133">
        <v>3</v>
      </c>
      <c r="C56" s="134">
        <v>3</v>
      </c>
      <c r="D56" s="134">
        <v>3</v>
      </c>
      <c r="E56" s="134" t="s">
        <v>392</v>
      </c>
      <c r="F56" s="133">
        <v>0</v>
      </c>
      <c r="G56" s="134"/>
      <c r="H56" s="134"/>
      <c r="I56" s="139"/>
    </row>
    <row r="57" spans="1:9" s="126" customFormat="1" ht="16.5" customHeight="1">
      <c r="A57" s="134" t="s">
        <v>393</v>
      </c>
      <c r="B57" s="133">
        <v>0</v>
      </c>
      <c r="C57" s="134"/>
      <c r="D57" s="134"/>
      <c r="E57" s="134" t="s">
        <v>393</v>
      </c>
      <c r="F57" s="133">
        <v>0</v>
      </c>
      <c r="G57" s="134"/>
      <c r="H57" s="134"/>
      <c r="I57" s="139"/>
    </row>
    <row r="58" spans="1:9" s="126" customFormat="1" ht="16.5" customHeight="1">
      <c r="A58" s="134" t="s">
        <v>394</v>
      </c>
      <c r="B58" s="133">
        <v>0</v>
      </c>
      <c r="C58" s="134"/>
      <c r="D58" s="134"/>
      <c r="E58" s="134" t="s">
        <v>394</v>
      </c>
      <c r="F58" s="133">
        <v>0</v>
      </c>
      <c r="G58" s="134"/>
      <c r="H58" s="134"/>
      <c r="I58" s="139"/>
    </row>
    <row r="59" spans="1:9" s="126" customFormat="1" ht="16.5" customHeight="1">
      <c r="A59" s="134" t="s">
        <v>395</v>
      </c>
      <c r="B59" s="133">
        <v>0</v>
      </c>
      <c r="C59" s="134"/>
      <c r="D59" s="134"/>
      <c r="E59" s="134" t="s">
        <v>395</v>
      </c>
      <c r="F59" s="133">
        <v>0</v>
      </c>
      <c r="G59" s="134"/>
      <c r="H59" s="134"/>
      <c r="I59" s="139"/>
    </row>
    <row r="60" spans="1:9" s="126" customFormat="1" ht="16.5" customHeight="1">
      <c r="A60" s="134" t="s">
        <v>396</v>
      </c>
      <c r="B60" s="133">
        <v>1000</v>
      </c>
      <c r="C60" s="134"/>
      <c r="D60" s="134"/>
      <c r="E60" s="134" t="s">
        <v>396</v>
      </c>
      <c r="F60" s="133">
        <v>0</v>
      </c>
      <c r="G60" s="134"/>
      <c r="H60" s="134"/>
      <c r="I60" s="139"/>
    </row>
    <row r="61" spans="1:9" s="126" customFormat="1" ht="16.5" customHeight="1">
      <c r="A61" s="134" t="s">
        <v>397</v>
      </c>
      <c r="B61" s="133">
        <v>0</v>
      </c>
      <c r="C61" s="134">
        <v>522</v>
      </c>
      <c r="D61" s="134"/>
      <c r="E61" s="134" t="s">
        <v>397</v>
      </c>
      <c r="F61" s="133">
        <v>0</v>
      </c>
      <c r="G61" s="134"/>
      <c r="H61" s="134"/>
      <c r="I61" s="139"/>
    </row>
    <row r="62" spans="1:9" s="126" customFormat="1" ht="16.5" customHeight="1">
      <c r="A62" s="134" t="s">
        <v>398</v>
      </c>
      <c r="B62" s="133">
        <v>0</v>
      </c>
      <c r="C62" s="134"/>
      <c r="D62" s="134"/>
      <c r="E62" s="134" t="s">
        <v>398</v>
      </c>
      <c r="F62" s="133">
        <v>0</v>
      </c>
      <c r="G62" s="134"/>
      <c r="H62" s="134"/>
      <c r="I62" s="139"/>
    </row>
    <row r="63" spans="1:9" s="126" customFormat="1" ht="16.5" customHeight="1">
      <c r="A63" s="134" t="s">
        <v>399</v>
      </c>
      <c r="B63" s="133">
        <v>0</v>
      </c>
      <c r="C63" s="134"/>
      <c r="D63" s="134"/>
      <c r="E63" s="134" t="s">
        <v>399</v>
      </c>
      <c r="F63" s="133">
        <v>0</v>
      </c>
      <c r="G63" s="134"/>
      <c r="H63" s="134"/>
      <c r="I63" s="139"/>
    </row>
    <row r="64" spans="1:9" s="126" customFormat="1" ht="16.5" customHeight="1">
      <c r="A64" s="134" t="s">
        <v>400</v>
      </c>
      <c r="B64" s="133">
        <v>0</v>
      </c>
      <c r="C64" s="134">
        <v>1350</v>
      </c>
      <c r="D64" s="134"/>
      <c r="E64" s="134" t="s">
        <v>400</v>
      </c>
      <c r="F64" s="133">
        <v>0</v>
      </c>
      <c r="G64" s="134"/>
      <c r="H64" s="134"/>
      <c r="I64" s="139"/>
    </row>
    <row r="65" spans="1:9" s="126" customFormat="1" ht="16.5" customHeight="1">
      <c r="A65" s="134" t="s">
        <v>401</v>
      </c>
      <c r="B65" s="133">
        <v>52</v>
      </c>
      <c r="C65" s="134"/>
      <c r="D65" s="134"/>
      <c r="E65" s="134" t="s">
        <v>401</v>
      </c>
      <c r="F65" s="133">
        <v>0</v>
      </c>
      <c r="G65" s="134"/>
      <c r="H65" s="134"/>
      <c r="I65" s="139"/>
    </row>
    <row r="66" spans="1:9" s="126" customFormat="1" ht="16.5" customHeight="1">
      <c r="A66" s="134" t="s">
        <v>402</v>
      </c>
      <c r="B66" s="133">
        <v>0</v>
      </c>
      <c r="C66" s="134"/>
      <c r="D66" s="134"/>
      <c r="E66" s="134" t="s">
        <v>402</v>
      </c>
      <c r="F66" s="133">
        <v>0</v>
      </c>
      <c r="G66" s="134"/>
      <c r="H66" s="134"/>
      <c r="I66" s="139"/>
    </row>
    <row r="67" spans="1:9" s="126" customFormat="1" ht="16.5" customHeight="1">
      <c r="A67" s="134" t="s">
        <v>403</v>
      </c>
      <c r="B67" s="133">
        <v>0</v>
      </c>
      <c r="C67" s="134"/>
      <c r="D67" s="134"/>
      <c r="E67" s="134" t="s">
        <v>403</v>
      </c>
      <c r="F67" s="133">
        <v>0</v>
      </c>
      <c r="G67" s="134"/>
      <c r="H67" s="134"/>
      <c r="I67" s="139"/>
    </row>
    <row r="68" spans="1:9" s="126" customFormat="1" ht="16.5" customHeight="1">
      <c r="A68" s="134" t="s">
        <v>404</v>
      </c>
      <c r="B68" s="133">
        <v>0</v>
      </c>
      <c r="C68" s="134"/>
      <c r="D68" s="134"/>
      <c r="E68" s="134" t="s">
        <v>404</v>
      </c>
      <c r="F68" s="133">
        <v>0</v>
      </c>
      <c r="G68" s="134"/>
      <c r="H68" s="134"/>
      <c r="I68" s="139"/>
    </row>
    <row r="69" spans="1:9" s="126" customFormat="1" ht="16.5" customHeight="1">
      <c r="A69" s="134" t="s">
        <v>405</v>
      </c>
      <c r="B69" s="133">
        <v>0</v>
      </c>
      <c r="C69" s="134"/>
      <c r="D69" s="134"/>
      <c r="E69" s="134" t="s">
        <v>405</v>
      </c>
      <c r="F69" s="133">
        <v>0</v>
      </c>
      <c r="G69" s="134"/>
      <c r="H69" s="134"/>
      <c r="I69" s="139"/>
    </row>
    <row r="70" spans="1:9" s="126" customFormat="1" ht="16.5" customHeight="1">
      <c r="A70" s="134" t="s">
        <v>406</v>
      </c>
      <c r="B70" s="133">
        <v>0</v>
      </c>
      <c r="C70" s="134"/>
      <c r="D70" s="134"/>
      <c r="E70" s="134" t="s">
        <v>406</v>
      </c>
      <c r="F70" s="133">
        <v>0</v>
      </c>
      <c r="G70" s="134"/>
      <c r="H70" s="134"/>
      <c r="I70" s="139"/>
    </row>
    <row r="71" spans="1:9" s="126" customFormat="1" ht="16.5" customHeight="1">
      <c r="A71" s="134" t="s">
        <v>407</v>
      </c>
      <c r="B71" s="133">
        <v>3300</v>
      </c>
      <c r="C71" s="134">
        <v>14290</v>
      </c>
      <c r="D71" s="134">
        <v>9500</v>
      </c>
      <c r="E71" s="134" t="s">
        <v>407</v>
      </c>
      <c r="F71" s="133">
        <v>0</v>
      </c>
      <c r="G71" s="134"/>
      <c r="H71" s="134"/>
      <c r="I71" s="139"/>
    </row>
    <row r="72" spans="1:9" s="126" customFormat="1" ht="16.5" customHeight="1">
      <c r="A72" s="134" t="s">
        <v>408</v>
      </c>
      <c r="B72" s="133">
        <v>0</v>
      </c>
      <c r="C72" s="134"/>
      <c r="D72" s="134"/>
      <c r="E72" s="134" t="s">
        <v>408</v>
      </c>
      <c r="F72" s="133">
        <v>0</v>
      </c>
      <c r="G72" s="134"/>
      <c r="H72" s="134"/>
      <c r="I72" s="139"/>
    </row>
    <row r="73" spans="1:9" s="126" customFormat="1" ht="16.5" customHeight="1">
      <c r="A73" s="134" t="s">
        <v>409</v>
      </c>
      <c r="B73" s="133">
        <v>0</v>
      </c>
      <c r="C73" s="134"/>
      <c r="D73" s="134"/>
      <c r="E73" s="134" t="s">
        <v>409</v>
      </c>
      <c r="F73" s="133">
        <v>0</v>
      </c>
      <c r="G73" s="134"/>
      <c r="H73" s="134"/>
      <c r="I73" s="139"/>
    </row>
    <row r="74" spans="1:9" s="126" customFormat="1" ht="16.5" customHeight="1">
      <c r="A74" s="134" t="s">
        <v>31</v>
      </c>
      <c r="B74" s="133">
        <v>0</v>
      </c>
      <c r="C74" s="134">
        <v>5458</v>
      </c>
      <c r="D74" s="134"/>
      <c r="E74" s="134" t="s">
        <v>410</v>
      </c>
      <c r="F74" s="133">
        <v>0</v>
      </c>
      <c r="G74" s="134"/>
      <c r="H74" s="134"/>
      <c r="I74" s="139"/>
    </row>
    <row r="75" spans="1:9" s="126" customFormat="1" ht="16.5" customHeight="1">
      <c r="A75" s="132" t="s">
        <v>411</v>
      </c>
      <c r="B75" s="133">
        <f aca="true" t="shared" si="4" ref="B75:H75">SUM(B76:B77)</f>
        <v>0</v>
      </c>
      <c r="C75" s="132"/>
      <c r="D75" s="132"/>
      <c r="E75" s="132" t="s">
        <v>412</v>
      </c>
      <c r="F75" s="133">
        <f t="shared" si="4"/>
        <v>35102</v>
      </c>
      <c r="G75" s="133">
        <f t="shared" si="4"/>
        <v>38602</v>
      </c>
      <c r="H75" s="133">
        <f t="shared" si="4"/>
        <v>39959</v>
      </c>
      <c r="I75" s="138"/>
    </row>
    <row r="76" spans="1:9" s="126" customFormat="1" ht="16.5" customHeight="1">
      <c r="A76" s="134" t="s">
        <v>413</v>
      </c>
      <c r="B76" s="133">
        <v>0</v>
      </c>
      <c r="C76" s="134"/>
      <c r="D76" s="134"/>
      <c r="E76" s="134" t="s">
        <v>414</v>
      </c>
      <c r="F76" s="133">
        <v>32085</v>
      </c>
      <c r="G76" s="133">
        <v>35585</v>
      </c>
      <c r="H76" s="133">
        <v>36942</v>
      </c>
      <c r="I76" s="139"/>
    </row>
    <row r="77" spans="1:9" s="126" customFormat="1" ht="16.5" customHeight="1">
      <c r="A77" s="134" t="s">
        <v>415</v>
      </c>
      <c r="B77" s="133">
        <v>0</v>
      </c>
      <c r="C77" s="134"/>
      <c r="D77" s="134"/>
      <c r="E77" s="134" t="s">
        <v>416</v>
      </c>
      <c r="F77" s="133">
        <v>3017</v>
      </c>
      <c r="G77" s="133">
        <v>3017</v>
      </c>
      <c r="H77" s="133">
        <v>3017</v>
      </c>
      <c r="I77" s="139"/>
    </row>
    <row r="78" spans="1:9" s="126" customFormat="1" ht="16.5" customHeight="1">
      <c r="A78" s="132" t="s">
        <v>417</v>
      </c>
      <c r="B78" s="133">
        <v>0</v>
      </c>
      <c r="C78" s="134"/>
      <c r="D78" s="134"/>
      <c r="E78" s="134"/>
      <c r="F78" s="133"/>
      <c r="G78" s="134"/>
      <c r="H78" s="134"/>
      <c r="I78" s="139"/>
    </row>
    <row r="79" spans="1:9" s="126" customFormat="1" ht="16.5" customHeight="1">
      <c r="A79" s="132" t="s">
        <v>418</v>
      </c>
      <c r="B79" s="133">
        <v>30308</v>
      </c>
      <c r="C79" s="134">
        <v>28516</v>
      </c>
      <c r="D79" s="134">
        <v>36152</v>
      </c>
      <c r="E79" s="134"/>
      <c r="F79" s="133"/>
      <c r="G79" s="134"/>
      <c r="H79" s="134"/>
      <c r="I79" s="139"/>
    </row>
    <row r="80" spans="1:9" s="126" customFormat="1" ht="16.5" customHeight="1">
      <c r="A80" s="132" t="s">
        <v>419</v>
      </c>
      <c r="B80" s="133">
        <f>SUM(B81:B83)</f>
        <v>7872</v>
      </c>
      <c r="C80" s="133">
        <f>SUM(C81:C83)</f>
        <v>2000</v>
      </c>
      <c r="D80" s="133"/>
      <c r="E80" s="132" t="s">
        <v>420</v>
      </c>
      <c r="F80" s="133">
        <v>0</v>
      </c>
      <c r="G80" s="132"/>
      <c r="H80" s="132"/>
      <c r="I80" s="137"/>
    </row>
    <row r="81" spans="1:9" s="126" customFormat="1" ht="16.5" customHeight="1">
      <c r="A81" s="134" t="s">
        <v>421</v>
      </c>
      <c r="B81" s="133">
        <v>2300</v>
      </c>
      <c r="C81" s="134"/>
      <c r="D81" s="134"/>
      <c r="E81" s="134"/>
      <c r="F81" s="133"/>
      <c r="G81" s="134"/>
      <c r="H81" s="134"/>
      <c r="I81" s="139"/>
    </row>
    <row r="82" spans="1:9" s="126" customFormat="1" ht="16.5" customHeight="1">
      <c r="A82" s="134" t="s">
        <v>422</v>
      </c>
      <c r="B82" s="133">
        <v>0</v>
      </c>
      <c r="C82" s="134"/>
      <c r="D82" s="134"/>
      <c r="E82" s="134"/>
      <c r="F82" s="133"/>
      <c r="G82" s="134"/>
      <c r="H82" s="134"/>
      <c r="I82" s="139"/>
    </row>
    <row r="83" spans="1:9" s="126" customFormat="1" ht="16.5" customHeight="1">
      <c r="A83" s="134" t="s">
        <v>423</v>
      </c>
      <c r="B83" s="133">
        <v>5572</v>
      </c>
      <c r="C83" s="134">
        <v>2000</v>
      </c>
      <c r="D83" s="134"/>
      <c r="E83" s="134"/>
      <c r="F83" s="133"/>
      <c r="G83" s="134"/>
      <c r="H83" s="134"/>
      <c r="I83" s="139"/>
    </row>
    <row r="84" spans="1:9" s="126" customFormat="1" ht="16.5" customHeight="1">
      <c r="A84" s="132" t="s">
        <v>424</v>
      </c>
      <c r="B84" s="133">
        <f aca="true" t="shared" si="5" ref="B84:H84">B85</f>
        <v>0</v>
      </c>
      <c r="C84" s="132"/>
      <c r="D84" s="132"/>
      <c r="E84" s="132" t="s">
        <v>425</v>
      </c>
      <c r="F84" s="133">
        <f t="shared" si="5"/>
        <v>1185</v>
      </c>
      <c r="G84" s="133">
        <f t="shared" si="5"/>
        <v>20459</v>
      </c>
      <c r="H84" s="133">
        <f t="shared" si="5"/>
        <v>22982</v>
      </c>
      <c r="I84" s="138"/>
    </row>
    <row r="85" spans="1:9" s="126" customFormat="1" ht="16.5" customHeight="1">
      <c r="A85" s="132" t="s">
        <v>426</v>
      </c>
      <c r="B85" s="133">
        <f>B86</f>
        <v>0</v>
      </c>
      <c r="C85" s="132"/>
      <c r="D85" s="132"/>
      <c r="E85" s="132" t="s">
        <v>427</v>
      </c>
      <c r="F85" s="133">
        <f aca="true" t="shared" si="6" ref="F85:H85">SUM(F86:F89)</f>
        <v>1185</v>
      </c>
      <c r="G85" s="133">
        <f t="shared" si="6"/>
        <v>20459</v>
      </c>
      <c r="H85" s="133">
        <f t="shared" si="6"/>
        <v>22982</v>
      </c>
      <c r="I85" s="138"/>
    </row>
    <row r="86" spans="1:9" s="126" customFormat="1" ht="16.5" customHeight="1">
      <c r="A86" s="132" t="s">
        <v>428</v>
      </c>
      <c r="B86" s="133">
        <f>SUM(B87:B90)</f>
        <v>0</v>
      </c>
      <c r="C86" s="134"/>
      <c r="D86" s="134"/>
      <c r="E86" s="134" t="s">
        <v>429</v>
      </c>
      <c r="F86" s="133">
        <v>1185</v>
      </c>
      <c r="G86" s="134">
        <v>20459</v>
      </c>
      <c r="H86" s="133">
        <v>22982</v>
      </c>
      <c r="I86" s="139"/>
    </row>
    <row r="87" spans="1:9" s="126" customFormat="1" ht="16.5" customHeight="1">
      <c r="A87" s="134" t="s">
        <v>430</v>
      </c>
      <c r="B87" s="133">
        <v>0</v>
      </c>
      <c r="C87" s="134"/>
      <c r="D87" s="134"/>
      <c r="E87" s="134" t="s">
        <v>431</v>
      </c>
      <c r="F87" s="133">
        <v>0</v>
      </c>
      <c r="G87" s="134"/>
      <c r="H87" s="134"/>
      <c r="I87" s="139"/>
    </row>
    <row r="88" spans="1:9" s="126" customFormat="1" ht="16.5" customHeight="1">
      <c r="A88" s="134" t="s">
        <v>432</v>
      </c>
      <c r="B88" s="133">
        <v>0</v>
      </c>
      <c r="C88" s="134"/>
      <c r="D88" s="134"/>
      <c r="E88" s="134" t="s">
        <v>433</v>
      </c>
      <c r="F88" s="133">
        <v>0</v>
      </c>
      <c r="G88" s="134"/>
      <c r="H88" s="134"/>
      <c r="I88" s="139"/>
    </row>
    <row r="89" spans="1:9" s="126" customFormat="1" ht="16.5" customHeight="1">
      <c r="A89" s="134" t="s">
        <v>434</v>
      </c>
      <c r="B89" s="133">
        <v>0</v>
      </c>
      <c r="C89" s="134"/>
      <c r="D89" s="134"/>
      <c r="E89" s="134" t="s">
        <v>435</v>
      </c>
      <c r="F89" s="133">
        <v>0</v>
      </c>
      <c r="G89" s="134"/>
      <c r="H89" s="134"/>
      <c r="I89" s="139"/>
    </row>
    <row r="90" spans="1:9" s="126" customFormat="1" ht="16.5" customHeight="1">
      <c r="A90" s="134" t="s">
        <v>436</v>
      </c>
      <c r="B90" s="133">
        <v>0</v>
      </c>
      <c r="C90" s="134"/>
      <c r="D90" s="134"/>
      <c r="E90" s="134"/>
      <c r="F90" s="133"/>
      <c r="G90" s="134"/>
      <c r="H90" s="134"/>
      <c r="I90" s="139"/>
    </row>
    <row r="91" spans="1:9" s="126" customFormat="1" ht="16.5" customHeight="1">
      <c r="A91" s="132" t="s">
        <v>437</v>
      </c>
      <c r="B91" s="133">
        <f>B92</f>
        <v>9440</v>
      </c>
      <c r="C91" s="133">
        <f>C92</f>
        <v>26459</v>
      </c>
      <c r="D91" s="133">
        <f>D92</f>
        <v>22055</v>
      </c>
      <c r="E91" s="132" t="s">
        <v>438</v>
      </c>
      <c r="F91" s="133">
        <f>SUM(F92:F95)</f>
        <v>0</v>
      </c>
      <c r="G91" s="132"/>
      <c r="H91" s="132"/>
      <c r="I91" s="137"/>
    </row>
    <row r="92" spans="1:9" s="126" customFormat="1" ht="16.5" customHeight="1">
      <c r="A92" s="132" t="s">
        <v>439</v>
      </c>
      <c r="B92" s="133">
        <f>SUM(B93:B96)</f>
        <v>9440</v>
      </c>
      <c r="C92" s="133">
        <f>SUM(C93:C96)</f>
        <v>26459</v>
      </c>
      <c r="D92" s="133">
        <f>SUM(D93:D96)</f>
        <v>22055</v>
      </c>
      <c r="E92" s="134" t="s">
        <v>440</v>
      </c>
      <c r="F92" s="133">
        <v>0</v>
      </c>
      <c r="G92" s="134"/>
      <c r="H92" s="134"/>
      <c r="I92" s="139"/>
    </row>
    <row r="93" spans="1:9" s="126" customFormat="1" ht="16.5" customHeight="1">
      <c r="A93" s="134" t="s">
        <v>441</v>
      </c>
      <c r="B93" s="133">
        <v>9440</v>
      </c>
      <c r="C93" s="134">
        <f>4735+5000+16724</f>
        <v>26459</v>
      </c>
      <c r="D93" s="133">
        <v>22055</v>
      </c>
      <c r="E93" s="134" t="s">
        <v>442</v>
      </c>
      <c r="F93" s="133">
        <v>0</v>
      </c>
      <c r="G93" s="134"/>
      <c r="H93" s="134"/>
      <c r="I93" s="139"/>
    </row>
    <row r="94" spans="1:9" s="126" customFormat="1" ht="16.5" customHeight="1">
      <c r="A94" s="134" t="s">
        <v>443</v>
      </c>
      <c r="B94" s="133">
        <v>0</v>
      </c>
      <c r="C94" s="134"/>
      <c r="D94" s="134"/>
      <c r="E94" s="134" t="s">
        <v>444</v>
      </c>
      <c r="F94" s="133">
        <v>0</v>
      </c>
      <c r="G94" s="134"/>
      <c r="H94" s="134"/>
      <c r="I94" s="139"/>
    </row>
    <row r="95" spans="1:9" s="126" customFormat="1" ht="16.5" customHeight="1">
      <c r="A95" s="134" t="s">
        <v>445</v>
      </c>
      <c r="B95" s="133">
        <v>0</v>
      </c>
      <c r="C95" s="134"/>
      <c r="D95" s="134"/>
      <c r="E95" s="134" t="s">
        <v>446</v>
      </c>
      <c r="F95" s="133">
        <v>0</v>
      </c>
      <c r="G95" s="134"/>
      <c r="H95" s="134"/>
      <c r="I95" s="139"/>
    </row>
    <row r="96" spans="1:9" s="126" customFormat="1" ht="16.5" customHeight="1">
      <c r="A96" s="134" t="s">
        <v>447</v>
      </c>
      <c r="B96" s="133">
        <v>0</v>
      </c>
      <c r="C96" s="134"/>
      <c r="D96" s="134"/>
      <c r="E96" s="134"/>
      <c r="F96" s="131"/>
      <c r="G96" s="134"/>
      <c r="H96" s="134"/>
      <c r="I96" s="139"/>
    </row>
    <row r="97" spans="1:9" s="126" customFormat="1" ht="16.5" customHeight="1">
      <c r="A97" s="132" t="s">
        <v>448</v>
      </c>
      <c r="B97" s="133">
        <v>0</v>
      </c>
      <c r="C97" s="132"/>
      <c r="D97" s="132"/>
      <c r="E97" s="132" t="s">
        <v>449</v>
      </c>
      <c r="F97" s="133">
        <v>0</v>
      </c>
      <c r="G97" s="132"/>
      <c r="H97" s="132"/>
      <c r="I97" s="137"/>
    </row>
    <row r="98" spans="1:9" s="126" customFormat="1" ht="16.5" customHeight="1">
      <c r="A98" s="132" t="s">
        <v>450</v>
      </c>
      <c r="B98" s="133">
        <v>0</v>
      </c>
      <c r="C98" s="132"/>
      <c r="D98" s="132"/>
      <c r="E98" s="132" t="s">
        <v>451</v>
      </c>
      <c r="F98" s="133">
        <v>0</v>
      </c>
      <c r="G98" s="132"/>
      <c r="H98" s="132"/>
      <c r="I98" s="137"/>
    </row>
    <row r="99" spans="1:9" s="126" customFormat="1" ht="16.5" customHeight="1">
      <c r="A99" s="132" t="s">
        <v>452</v>
      </c>
      <c r="B99" s="133">
        <v>0</v>
      </c>
      <c r="C99" s="132"/>
      <c r="D99" s="132"/>
      <c r="E99" s="132" t="s">
        <v>453</v>
      </c>
      <c r="F99" s="133">
        <v>0</v>
      </c>
      <c r="G99" s="132"/>
      <c r="H99" s="132"/>
      <c r="I99" s="137"/>
    </row>
    <row r="100" spans="1:9" s="126" customFormat="1" ht="16.5" customHeight="1">
      <c r="A100" s="132" t="s">
        <v>454</v>
      </c>
      <c r="B100" s="133">
        <v>851</v>
      </c>
      <c r="C100" s="132"/>
      <c r="D100" s="132"/>
      <c r="E100" s="132" t="s">
        <v>455</v>
      </c>
      <c r="F100" s="133">
        <v>0</v>
      </c>
      <c r="G100" s="132"/>
      <c r="H100" s="132"/>
      <c r="I100" s="137"/>
    </row>
    <row r="101" spans="1:9" s="126" customFormat="1" ht="16.5" customHeight="1">
      <c r="A101" s="132" t="s">
        <v>456</v>
      </c>
      <c r="B101" s="133">
        <f>SUM(B102,B106,B110,B114)</f>
        <v>0</v>
      </c>
      <c r="C101" s="132"/>
      <c r="D101" s="132"/>
      <c r="E101" s="132" t="s">
        <v>457</v>
      </c>
      <c r="F101" s="133">
        <f>SUM(F102,F106,F110,F114)</f>
        <v>0</v>
      </c>
      <c r="G101" s="132"/>
      <c r="H101" s="132"/>
      <c r="I101" s="137"/>
    </row>
    <row r="102" spans="1:9" s="126" customFormat="1" ht="16.5" customHeight="1">
      <c r="A102" s="132" t="s">
        <v>458</v>
      </c>
      <c r="B102" s="133">
        <f>SUM(B103:B105)</f>
        <v>0</v>
      </c>
      <c r="C102" s="132"/>
      <c r="D102" s="132"/>
      <c r="E102" s="132" t="s">
        <v>459</v>
      </c>
      <c r="F102" s="133">
        <f>SUM(F103:F105)</f>
        <v>0</v>
      </c>
      <c r="G102" s="132"/>
      <c r="H102" s="132"/>
      <c r="I102" s="137"/>
    </row>
    <row r="103" spans="1:9" s="126" customFormat="1" ht="16.5" customHeight="1">
      <c r="A103" s="134" t="s">
        <v>460</v>
      </c>
      <c r="B103" s="133">
        <v>0</v>
      </c>
      <c r="C103" s="134"/>
      <c r="D103" s="134"/>
      <c r="E103" s="134" t="s">
        <v>461</v>
      </c>
      <c r="F103" s="133">
        <v>0</v>
      </c>
      <c r="G103" s="134"/>
      <c r="H103" s="134"/>
      <c r="I103" s="139"/>
    </row>
    <row r="104" spans="1:9" s="126" customFormat="1" ht="16.5" customHeight="1">
      <c r="A104" s="134" t="s">
        <v>462</v>
      </c>
      <c r="B104" s="133">
        <v>0</v>
      </c>
      <c r="C104" s="134"/>
      <c r="D104" s="134"/>
      <c r="E104" s="134" t="s">
        <v>463</v>
      </c>
      <c r="F104" s="133">
        <v>0</v>
      </c>
      <c r="G104" s="134"/>
      <c r="H104" s="134"/>
      <c r="I104" s="139"/>
    </row>
    <row r="105" spans="1:9" s="126" customFormat="1" ht="16.5" customHeight="1">
      <c r="A105" s="134" t="s">
        <v>464</v>
      </c>
      <c r="B105" s="133">
        <v>0</v>
      </c>
      <c r="C105" s="134"/>
      <c r="D105" s="134"/>
      <c r="E105" s="134" t="s">
        <v>465</v>
      </c>
      <c r="F105" s="133">
        <v>0</v>
      </c>
      <c r="G105" s="134"/>
      <c r="H105" s="134"/>
      <c r="I105" s="139"/>
    </row>
    <row r="106" spans="1:9" s="126" customFormat="1" ht="16.5" customHeight="1">
      <c r="A106" s="132" t="s">
        <v>466</v>
      </c>
      <c r="B106" s="133">
        <f>SUM(B107:B109)</f>
        <v>0</v>
      </c>
      <c r="C106" s="132"/>
      <c r="D106" s="132"/>
      <c r="E106" s="132" t="s">
        <v>467</v>
      </c>
      <c r="F106" s="133">
        <f>SUM(F107:F109)</f>
        <v>0</v>
      </c>
      <c r="G106" s="132"/>
      <c r="H106" s="132"/>
      <c r="I106" s="137"/>
    </row>
    <row r="107" spans="1:9" s="126" customFormat="1" ht="16.5" customHeight="1">
      <c r="A107" s="134" t="s">
        <v>468</v>
      </c>
      <c r="B107" s="133">
        <v>0</v>
      </c>
      <c r="C107" s="134"/>
      <c r="D107" s="134"/>
      <c r="E107" s="134" t="s">
        <v>469</v>
      </c>
      <c r="F107" s="133">
        <v>0</v>
      </c>
      <c r="G107" s="134"/>
      <c r="H107" s="134"/>
      <c r="I107" s="139"/>
    </row>
    <row r="108" spans="1:9" s="126" customFormat="1" ht="16.5" customHeight="1">
      <c r="A108" s="134" t="s">
        <v>470</v>
      </c>
      <c r="B108" s="133">
        <v>0</v>
      </c>
      <c r="C108" s="134"/>
      <c r="D108" s="134"/>
      <c r="E108" s="134" t="s">
        <v>471</v>
      </c>
      <c r="F108" s="133">
        <v>0</v>
      </c>
      <c r="G108" s="134"/>
      <c r="H108" s="134"/>
      <c r="I108" s="139"/>
    </row>
    <row r="109" spans="1:9" s="126" customFormat="1" ht="16.5" customHeight="1">
      <c r="A109" s="134" t="s">
        <v>472</v>
      </c>
      <c r="B109" s="133">
        <v>0</v>
      </c>
      <c r="C109" s="134"/>
      <c r="D109" s="134"/>
      <c r="E109" s="134" t="s">
        <v>473</v>
      </c>
      <c r="F109" s="133">
        <v>0</v>
      </c>
      <c r="G109" s="134"/>
      <c r="H109" s="134"/>
      <c r="I109" s="139"/>
    </row>
    <row r="110" spans="1:9" s="126" customFormat="1" ht="14.25">
      <c r="A110" s="132" t="s">
        <v>474</v>
      </c>
      <c r="B110" s="133">
        <f>SUM(B111:B113)</f>
        <v>0</v>
      </c>
      <c r="C110" s="132"/>
      <c r="D110" s="132"/>
      <c r="E110" s="132" t="s">
        <v>475</v>
      </c>
      <c r="F110" s="133">
        <f>SUM(F111:F113)</f>
        <v>0</v>
      </c>
      <c r="G110" s="132"/>
      <c r="H110" s="132"/>
      <c r="I110" s="137"/>
    </row>
    <row r="111" spans="1:9" s="126" customFormat="1" ht="14.25">
      <c r="A111" s="134" t="s">
        <v>476</v>
      </c>
      <c r="B111" s="133">
        <v>0</v>
      </c>
      <c r="C111" s="134"/>
      <c r="D111" s="134"/>
      <c r="E111" s="134" t="s">
        <v>477</v>
      </c>
      <c r="F111" s="133">
        <v>0</v>
      </c>
      <c r="G111" s="134"/>
      <c r="H111" s="134"/>
      <c r="I111" s="139"/>
    </row>
    <row r="112" spans="1:9" s="126" customFormat="1" ht="14.25">
      <c r="A112" s="134" t="s">
        <v>478</v>
      </c>
      <c r="B112" s="133">
        <v>0</v>
      </c>
      <c r="C112" s="134"/>
      <c r="D112" s="134"/>
      <c r="E112" s="134" t="s">
        <v>479</v>
      </c>
      <c r="F112" s="133">
        <v>0</v>
      </c>
      <c r="G112" s="134"/>
      <c r="H112" s="134"/>
      <c r="I112" s="139"/>
    </row>
    <row r="113" spans="1:9" s="126" customFormat="1" ht="14.25">
      <c r="A113" s="134" t="s">
        <v>480</v>
      </c>
      <c r="B113" s="133">
        <v>0</v>
      </c>
      <c r="C113" s="134"/>
      <c r="D113" s="134"/>
      <c r="E113" s="134" t="s">
        <v>481</v>
      </c>
      <c r="F113" s="133">
        <v>0</v>
      </c>
      <c r="G113" s="134"/>
      <c r="H113" s="134"/>
      <c r="I113" s="139"/>
    </row>
    <row r="114" spans="1:9" s="126" customFormat="1" ht="14.25">
      <c r="A114" s="132" t="s">
        <v>482</v>
      </c>
      <c r="B114" s="133">
        <f>SUM(B115:B117)</f>
        <v>0</v>
      </c>
      <c r="C114" s="132"/>
      <c r="D114" s="132"/>
      <c r="E114" s="132" t="s">
        <v>483</v>
      </c>
      <c r="F114" s="133">
        <f>SUM(F115:F117)</f>
        <v>0</v>
      </c>
      <c r="G114" s="132"/>
      <c r="H114" s="132"/>
      <c r="I114" s="137"/>
    </row>
    <row r="115" spans="1:9" s="126" customFormat="1" ht="14.25">
      <c r="A115" s="134" t="s">
        <v>484</v>
      </c>
      <c r="B115" s="133">
        <v>0</v>
      </c>
      <c r="C115" s="134"/>
      <c r="D115" s="134"/>
      <c r="E115" s="134" t="s">
        <v>485</v>
      </c>
      <c r="F115" s="133">
        <v>0</v>
      </c>
      <c r="G115" s="134"/>
      <c r="H115" s="134"/>
      <c r="I115" s="139"/>
    </row>
    <row r="116" spans="1:9" s="126" customFormat="1" ht="14.25">
      <c r="A116" s="134" t="s">
        <v>486</v>
      </c>
      <c r="B116" s="133">
        <v>0</v>
      </c>
      <c r="C116" s="134"/>
      <c r="D116" s="134"/>
      <c r="E116" s="134" t="s">
        <v>487</v>
      </c>
      <c r="F116" s="133">
        <v>0</v>
      </c>
      <c r="G116" s="134"/>
      <c r="H116" s="134"/>
      <c r="I116" s="139"/>
    </row>
    <row r="117" spans="1:9" s="126" customFormat="1" ht="14.25">
      <c r="A117" s="134" t="s">
        <v>488</v>
      </c>
      <c r="B117" s="133">
        <v>0</v>
      </c>
      <c r="C117" s="134"/>
      <c r="D117" s="134"/>
      <c r="E117" s="134" t="s">
        <v>489</v>
      </c>
      <c r="F117" s="133">
        <v>0</v>
      </c>
      <c r="G117" s="134"/>
      <c r="H117" s="134"/>
      <c r="I117" s="139"/>
    </row>
    <row r="118" spans="1:9" s="126" customFormat="1" ht="14.25">
      <c r="A118" s="132" t="s">
        <v>490</v>
      </c>
      <c r="B118" s="133">
        <v>0</v>
      </c>
      <c r="C118" s="132"/>
      <c r="D118" s="132"/>
      <c r="E118" s="132" t="s">
        <v>491</v>
      </c>
      <c r="F118" s="133">
        <v>0</v>
      </c>
      <c r="G118" s="132"/>
      <c r="H118" s="132"/>
      <c r="I118" s="137"/>
    </row>
    <row r="119" spans="1:9" s="126" customFormat="1" ht="14.25">
      <c r="A119" s="132" t="s">
        <v>492</v>
      </c>
      <c r="B119" s="133">
        <v>0</v>
      </c>
      <c r="C119" s="132"/>
      <c r="D119" s="132"/>
      <c r="E119" s="132" t="s">
        <v>493</v>
      </c>
      <c r="F119" s="133">
        <v>0</v>
      </c>
      <c r="G119" s="132"/>
      <c r="H119" s="132"/>
      <c r="I119" s="137"/>
    </row>
    <row r="120" spans="1:9" s="126" customFormat="1" ht="14.25">
      <c r="A120" s="134"/>
      <c r="B120" s="133"/>
      <c r="C120" s="132"/>
      <c r="D120" s="132"/>
      <c r="E120" s="132" t="s">
        <v>494</v>
      </c>
      <c r="F120" s="133">
        <v>0</v>
      </c>
      <c r="G120" s="132"/>
      <c r="H120" s="132"/>
      <c r="I120" s="137"/>
    </row>
    <row r="121" spans="1:9" s="126" customFormat="1" ht="14.25">
      <c r="A121" s="134"/>
      <c r="B121" s="133"/>
      <c r="C121" s="132"/>
      <c r="D121" s="132"/>
      <c r="E121" s="132" t="s">
        <v>495</v>
      </c>
      <c r="F121" s="133">
        <f>B124-F5-F6-F75-F80-F84-F91-F97-F98-F99-F100-F101-F118-F119-F120</f>
        <v>28516</v>
      </c>
      <c r="G121" s="133">
        <f>C124-G5-G6-G75-G80-G84-G91-G97-G98-G99-G100-G101-G118-G119-G120</f>
        <v>36152</v>
      </c>
      <c r="H121" s="133">
        <f>D124-H5-H6-H75-H80-H84-H91-H97-H98-H99-H100-H101-H118-H119-H120</f>
        <v>22781</v>
      </c>
      <c r="I121" s="138"/>
    </row>
    <row r="122" spans="1:9" s="126" customFormat="1" ht="14.25">
      <c r="A122" s="134"/>
      <c r="B122" s="133"/>
      <c r="C122" s="132"/>
      <c r="D122" s="132"/>
      <c r="E122" s="132" t="s">
        <v>496</v>
      </c>
      <c r="F122" s="133">
        <v>28516</v>
      </c>
      <c r="G122" s="133">
        <v>36152</v>
      </c>
      <c r="H122" s="133">
        <v>22781</v>
      </c>
      <c r="I122" s="138"/>
    </row>
    <row r="123" spans="1:9" s="126" customFormat="1" ht="14.25">
      <c r="A123" s="134"/>
      <c r="B123" s="133"/>
      <c r="C123" s="132"/>
      <c r="D123" s="132"/>
      <c r="E123" s="132" t="s">
        <v>497</v>
      </c>
      <c r="F123" s="133">
        <f>F121-F122</f>
        <v>0</v>
      </c>
      <c r="G123" s="132"/>
      <c r="H123" s="132"/>
      <c r="I123" s="137"/>
    </row>
    <row r="124" spans="1:9" s="126" customFormat="1" ht="14.25">
      <c r="A124" s="131" t="s">
        <v>498</v>
      </c>
      <c r="B124" s="133">
        <f>SUM(B5:B6,B75,B78:B80,B84,B91,B97:B101,B118:B119)</f>
        <v>167311</v>
      </c>
      <c r="C124" s="133">
        <f>SUM(C5:C6,C75,C78:C80,C84,C91,C97:C101,C118:C119)</f>
        <v>200418</v>
      </c>
      <c r="D124" s="133">
        <f>SUM(D5:D6,D75,D78:D80,D84,D91,D97:D101,D118:D119)</f>
        <v>187937</v>
      </c>
      <c r="E124" s="131" t="s">
        <v>499</v>
      </c>
      <c r="F124" s="133">
        <f>SUM(F5:F6,F75,F80,F84,F91,F97:F101,F118:F121)</f>
        <v>167311</v>
      </c>
      <c r="G124" s="133">
        <f>SUM(G5:G6,G75,G80,G84,G91,G97:G101,G122)</f>
        <v>200418</v>
      </c>
      <c r="H124" s="133">
        <f>SUM(H5:H6,H75,H80,H84,H91,H97:H101,H122)</f>
        <v>187937</v>
      </c>
      <c r="I124" s="138"/>
    </row>
  </sheetData>
  <sheetProtection/>
  <mergeCells count="2">
    <mergeCell ref="A2:H2"/>
    <mergeCell ref="A3:F3"/>
  </mergeCells>
  <printOptions/>
  <pageMargins left="0.75" right="0.75" top="1" bottom="1" header="0.5" footer="0.5"/>
  <pageSetup fitToHeight="0" fitToWidth="1" orientation="portrait" paperSize="9" scale="85"/>
</worksheet>
</file>

<file path=xl/worksheets/sheet4.xml><?xml version="1.0" encoding="utf-8"?>
<worksheet xmlns="http://schemas.openxmlformats.org/spreadsheetml/2006/main" xmlns:r="http://schemas.openxmlformats.org/officeDocument/2006/relationships">
  <dimension ref="A1:C26"/>
  <sheetViews>
    <sheetView zoomScaleSheetLayoutView="100" workbookViewId="0" topLeftCell="A1">
      <selection activeCell="J7" sqref="J7"/>
    </sheetView>
  </sheetViews>
  <sheetFormatPr defaultColWidth="9.7109375" defaultRowHeight="15"/>
  <cols>
    <col min="1" max="1" width="36.421875" style="11" customWidth="1"/>
    <col min="2" max="2" width="16.421875" style="77" customWidth="1"/>
    <col min="3" max="3" width="23.00390625" style="11" customWidth="1"/>
    <col min="4" max="16384" width="9.7109375" style="11" customWidth="1"/>
  </cols>
  <sheetData>
    <row r="1" spans="1:2" ht="15">
      <c r="A1" s="12" t="s">
        <v>500</v>
      </c>
      <c r="B1" s="121"/>
    </row>
    <row r="2" spans="1:3" ht="27.75" customHeight="1">
      <c r="A2" s="14" t="s">
        <v>501</v>
      </c>
      <c r="B2" s="14"/>
      <c r="C2" s="14"/>
    </row>
    <row r="3" spans="1:3" ht="18.75" customHeight="1">
      <c r="A3" s="122"/>
      <c r="C3" s="123" t="s">
        <v>2</v>
      </c>
    </row>
    <row r="4" spans="1:3" ht="33" customHeight="1">
      <c r="A4" s="85" t="s">
        <v>502</v>
      </c>
      <c r="B4" s="86" t="s">
        <v>503</v>
      </c>
      <c r="C4" s="85" t="s">
        <v>504</v>
      </c>
    </row>
    <row r="5" spans="1:3" ht="30" customHeight="1">
      <c r="A5" s="87" t="s">
        <v>505</v>
      </c>
      <c r="B5" s="88">
        <f>SUM(B6:B26)</f>
        <v>78221</v>
      </c>
      <c r="C5" s="87"/>
    </row>
    <row r="6" spans="1:3" s="76" customFormat="1" ht="30" customHeight="1">
      <c r="A6" s="92" t="s">
        <v>506</v>
      </c>
      <c r="B6" s="88">
        <v>12091</v>
      </c>
      <c r="C6" s="87"/>
    </row>
    <row r="7" spans="1:3" s="76" customFormat="1" ht="30" customHeight="1">
      <c r="A7" s="92" t="s">
        <v>507</v>
      </c>
      <c r="B7" s="88">
        <v>44</v>
      </c>
      <c r="C7" s="87"/>
    </row>
    <row r="8" spans="1:3" s="76" customFormat="1" ht="30" customHeight="1">
      <c r="A8" s="92" t="s">
        <v>508</v>
      </c>
      <c r="B8" s="88">
        <v>2173</v>
      </c>
      <c r="C8" s="87"/>
    </row>
    <row r="9" spans="1:3" s="76" customFormat="1" ht="30" customHeight="1">
      <c r="A9" s="92" t="s">
        <v>509</v>
      </c>
      <c r="B9" s="88">
        <v>23173</v>
      </c>
      <c r="C9" s="87"/>
    </row>
    <row r="10" spans="1:3" s="76" customFormat="1" ht="30" customHeight="1">
      <c r="A10" s="92" t="s">
        <v>510</v>
      </c>
      <c r="B10" s="88">
        <v>3140</v>
      </c>
      <c r="C10" s="87"/>
    </row>
    <row r="11" spans="1:3" s="76" customFormat="1" ht="30" customHeight="1">
      <c r="A11" s="92" t="s">
        <v>511</v>
      </c>
      <c r="B11" s="88">
        <v>137</v>
      </c>
      <c r="C11" s="87"/>
    </row>
    <row r="12" spans="1:3" s="76" customFormat="1" ht="30" customHeight="1">
      <c r="A12" s="92" t="s">
        <v>512</v>
      </c>
      <c r="B12" s="88">
        <v>9617</v>
      </c>
      <c r="C12" s="87"/>
    </row>
    <row r="13" spans="1:3" s="76" customFormat="1" ht="30" customHeight="1">
      <c r="A13" s="92" t="s">
        <v>513</v>
      </c>
      <c r="B13" s="88">
        <v>3078</v>
      </c>
      <c r="C13" s="87"/>
    </row>
    <row r="14" spans="1:3" s="76" customFormat="1" ht="30" customHeight="1">
      <c r="A14" s="92" t="s">
        <v>514</v>
      </c>
      <c r="B14" s="88"/>
      <c r="C14" s="87"/>
    </row>
    <row r="15" spans="1:3" s="76" customFormat="1" ht="30" customHeight="1">
      <c r="A15" s="92" t="s">
        <v>515</v>
      </c>
      <c r="B15" s="88">
        <v>13910</v>
      </c>
      <c r="C15" s="87"/>
    </row>
    <row r="16" spans="1:3" s="76" customFormat="1" ht="30" customHeight="1">
      <c r="A16" s="92" t="s">
        <v>516</v>
      </c>
      <c r="B16" s="88">
        <v>795</v>
      </c>
      <c r="C16" s="87"/>
    </row>
    <row r="17" spans="1:3" s="76" customFormat="1" ht="30" customHeight="1">
      <c r="A17" s="92" t="s">
        <v>517</v>
      </c>
      <c r="B17" s="88">
        <v>1850</v>
      </c>
      <c r="C17" s="87"/>
    </row>
    <row r="18" spans="1:3" s="76" customFormat="1" ht="30" customHeight="1">
      <c r="A18" s="92" t="s">
        <v>518</v>
      </c>
      <c r="B18" s="88">
        <v>262</v>
      </c>
      <c r="C18" s="87"/>
    </row>
    <row r="19" spans="1:3" s="76" customFormat="1" ht="30" customHeight="1">
      <c r="A19" s="92" t="s">
        <v>519</v>
      </c>
      <c r="B19" s="88">
        <v>20</v>
      </c>
      <c r="C19" s="87"/>
    </row>
    <row r="20" spans="1:3" s="76" customFormat="1" ht="30" customHeight="1">
      <c r="A20" s="92" t="s">
        <v>520</v>
      </c>
      <c r="B20" s="88"/>
      <c r="C20" s="87"/>
    </row>
    <row r="21" spans="1:3" s="76" customFormat="1" ht="30" customHeight="1">
      <c r="A21" s="92" t="s">
        <v>521</v>
      </c>
      <c r="B21" s="88">
        <v>1471</v>
      </c>
      <c r="C21" s="87"/>
    </row>
    <row r="22" spans="1:3" s="76" customFormat="1" ht="30" customHeight="1">
      <c r="A22" s="92" t="s">
        <v>522</v>
      </c>
      <c r="B22" s="88">
        <v>800</v>
      </c>
      <c r="C22" s="124"/>
    </row>
    <row r="23" spans="1:3" s="76" customFormat="1" ht="30" customHeight="1">
      <c r="A23" s="92" t="s">
        <v>523</v>
      </c>
      <c r="B23" s="88">
        <v>1800</v>
      </c>
      <c r="C23" s="87"/>
    </row>
    <row r="24" spans="1:3" s="76" customFormat="1" ht="30" customHeight="1">
      <c r="A24" s="92" t="s">
        <v>524</v>
      </c>
      <c r="B24" s="88"/>
      <c r="C24" s="87"/>
    </row>
    <row r="25" spans="1:3" s="76" customFormat="1" ht="30" customHeight="1">
      <c r="A25" s="92" t="s">
        <v>525</v>
      </c>
      <c r="B25" s="88">
        <v>3854</v>
      </c>
      <c r="C25" s="87"/>
    </row>
    <row r="26" spans="1:3" s="76" customFormat="1" ht="30" customHeight="1">
      <c r="A26" s="92" t="s">
        <v>526</v>
      </c>
      <c r="B26" s="88">
        <v>6</v>
      </c>
      <c r="C26" s="87"/>
    </row>
  </sheetData>
  <sheetProtection/>
  <mergeCells count="1">
    <mergeCell ref="A2:C2"/>
  </mergeCells>
  <printOptions horizontalCentered="1"/>
  <pageMargins left="0.7513888888888889" right="0.7513888888888889" top="1" bottom="1" header="0.5118055555555555" footer="0.511805555555555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E42"/>
  <sheetViews>
    <sheetView zoomScaleSheetLayoutView="100" workbookViewId="0" topLeftCell="A1">
      <pane xSplit="1" ySplit="1" topLeftCell="B2" activePane="bottomRight" state="frozen"/>
      <selection pane="bottomRight" activeCell="I9" sqref="I9"/>
    </sheetView>
  </sheetViews>
  <sheetFormatPr defaultColWidth="8.8515625" defaultRowHeight="15"/>
  <cols>
    <col min="1" max="1" width="32.28125" style="99" customWidth="1"/>
    <col min="2" max="2" width="15.28125" style="99" customWidth="1"/>
    <col min="3" max="3" width="19.57421875" style="100" customWidth="1"/>
    <col min="4" max="4" width="20.140625" style="100" customWidth="1"/>
    <col min="5" max="5" width="22.8515625" style="100" customWidth="1"/>
    <col min="6" max="16384" width="8.8515625" style="99" customWidth="1"/>
  </cols>
  <sheetData>
    <row r="1" spans="1:5" ht="15">
      <c r="A1" s="12" t="s">
        <v>527</v>
      </c>
      <c r="B1" s="12"/>
      <c r="C1" s="101"/>
      <c r="D1" s="102"/>
      <c r="E1" s="102"/>
    </row>
    <row r="2" spans="1:5" s="99" customFormat="1" ht="42.75" customHeight="1">
      <c r="A2" s="103" t="s">
        <v>528</v>
      </c>
      <c r="B2" s="103"/>
      <c r="C2" s="103"/>
      <c r="D2" s="103"/>
      <c r="E2" s="103"/>
    </row>
    <row r="3" spans="1:5" s="99" customFormat="1" ht="15.75" customHeight="1">
      <c r="A3" s="104"/>
      <c r="B3" s="104"/>
      <c r="C3" s="105"/>
      <c r="D3" s="105"/>
      <c r="E3" s="105"/>
    </row>
    <row r="4" spans="1:5" s="99" customFormat="1" ht="19.5" customHeight="1">
      <c r="A4" s="106" t="s">
        <v>529</v>
      </c>
      <c r="B4" s="107" t="s">
        <v>5</v>
      </c>
      <c r="C4" s="108" t="s">
        <v>530</v>
      </c>
      <c r="D4" s="109"/>
      <c r="E4" s="109"/>
    </row>
    <row r="5" spans="1:5" s="99" customFormat="1" ht="26.25" customHeight="1">
      <c r="A5" s="106"/>
      <c r="B5" s="110"/>
      <c r="C5" s="109" t="s">
        <v>531</v>
      </c>
      <c r="D5" s="109" t="s">
        <v>532</v>
      </c>
      <c r="E5" s="109" t="s">
        <v>533</v>
      </c>
    </row>
    <row r="6" spans="1:5" s="99" customFormat="1" ht="24" customHeight="1">
      <c r="A6" s="111" t="s">
        <v>37</v>
      </c>
      <c r="B6" s="112">
        <f>B7+B12+B22+B29+B32+B34+B41+B25+B39</f>
        <v>102215.23000000001</v>
      </c>
      <c r="C6" s="112">
        <f>C7+C12+C22+C29+C32+C34+C41+C25+C39</f>
        <v>45117.90000000001</v>
      </c>
      <c r="D6" s="112">
        <f>D7+D12+D22+D29+D32+D34+D41+D25+D39</f>
        <v>43131.93000000001</v>
      </c>
      <c r="E6" s="112">
        <f>E7+E12+E22+E29+E32+E34+E41+E25+E39</f>
        <v>1985.97</v>
      </c>
    </row>
    <row r="7" spans="1:5" s="99" customFormat="1" ht="24" customHeight="1">
      <c r="A7" s="113" t="s">
        <v>534</v>
      </c>
      <c r="B7" s="112">
        <f>SUM(B8:B11)</f>
        <v>17723.620000000003</v>
      </c>
      <c r="C7" s="112">
        <f>SUM(C8:C11)</f>
        <v>17090.04</v>
      </c>
      <c r="D7" s="112">
        <f>SUM(D8:D11)</f>
        <v>17090.04</v>
      </c>
      <c r="E7" s="112">
        <f>SUM(E8:E11)</f>
        <v>0</v>
      </c>
    </row>
    <row r="8" spans="1:5" s="99" customFormat="1" ht="24" customHeight="1">
      <c r="A8" s="114" t="s">
        <v>535</v>
      </c>
      <c r="B8" s="115">
        <v>6709.53</v>
      </c>
      <c r="C8" s="116">
        <f>D8+E8</f>
        <v>6209.03</v>
      </c>
      <c r="D8" s="116">
        <v>6209.03</v>
      </c>
      <c r="E8" s="116"/>
    </row>
    <row r="9" spans="1:5" s="99" customFormat="1" ht="24" customHeight="1">
      <c r="A9" s="114" t="s">
        <v>536</v>
      </c>
      <c r="B9" s="115">
        <v>2220.57</v>
      </c>
      <c r="C9" s="116">
        <f>D9+E9</f>
        <v>2220.57</v>
      </c>
      <c r="D9" s="116">
        <v>2220.57</v>
      </c>
      <c r="E9" s="116"/>
    </row>
    <row r="10" spans="1:5" s="99" customFormat="1" ht="24" customHeight="1">
      <c r="A10" s="114" t="s">
        <v>537</v>
      </c>
      <c r="B10" s="115">
        <v>827.52</v>
      </c>
      <c r="C10" s="116">
        <f>D10+E10</f>
        <v>827.52</v>
      </c>
      <c r="D10" s="116">
        <v>827.52</v>
      </c>
      <c r="E10" s="116"/>
    </row>
    <row r="11" spans="1:5" s="99" customFormat="1" ht="24" customHeight="1">
      <c r="A11" s="114" t="s">
        <v>538</v>
      </c>
      <c r="B11" s="115">
        <v>7966</v>
      </c>
      <c r="C11" s="116">
        <f>D11+E11</f>
        <v>7832.92</v>
      </c>
      <c r="D11" s="116">
        <v>7832.92</v>
      </c>
      <c r="E11" s="116"/>
    </row>
    <row r="12" spans="1:5" s="99" customFormat="1" ht="24" customHeight="1">
      <c r="A12" s="113" t="s">
        <v>539</v>
      </c>
      <c r="B12" s="112">
        <f>SUM(B13:B21)</f>
        <v>41851.67</v>
      </c>
      <c r="C12" s="112">
        <f>SUM(C13:C21)</f>
        <v>1739.95</v>
      </c>
      <c r="D12" s="112">
        <f>SUM(D13:D21)</f>
        <v>0</v>
      </c>
      <c r="E12" s="112">
        <f>SUM(E13:E21)</f>
        <v>1739.95</v>
      </c>
    </row>
    <row r="13" spans="1:5" s="99" customFormat="1" ht="24" customHeight="1">
      <c r="A13" s="114" t="s">
        <v>540</v>
      </c>
      <c r="B13" s="115">
        <v>2059.06</v>
      </c>
      <c r="C13" s="116">
        <f>D13+E13</f>
        <v>885.14</v>
      </c>
      <c r="D13" s="116"/>
      <c r="E13" s="116">
        <v>885.14</v>
      </c>
    </row>
    <row r="14" spans="1:5" s="99" customFormat="1" ht="24" customHeight="1">
      <c r="A14" s="117" t="s">
        <v>541</v>
      </c>
      <c r="B14" s="118">
        <v>3</v>
      </c>
      <c r="C14" s="116"/>
      <c r="D14" s="116"/>
      <c r="E14" s="116"/>
    </row>
    <row r="15" spans="1:5" s="99" customFormat="1" ht="24" customHeight="1">
      <c r="A15" s="114" t="s">
        <v>542</v>
      </c>
      <c r="B15" s="115">
        <v>13.5</v>
      </c>
      <c r="C15" s="116">
        <f>D15+E15</f>
        <v>6.5</v>
      </c>
      <c r="D15" s="116"/>
      <c r="E15" s="116">
        <v>6.5</v>
      </c>
    </row>
    <row r="16" spans="1:5" s="99" customFormat="1" ht="24" customHeight="1">
      <c r="A16" s="114" t="s">
        <v>543</v>
      </c>
      <c r="B16" s="115"/>
      <c r="C16" s="116">
        <f>D16+E16</f>
        <v>0</v>
      </c>
      <c r="D16" s="116"/>
      <c r="E16" s="116"/>
    </row>
    <row r="17" spans="1:5" s="99" customFormat="1" ht="24" customHeight="1">
      <c r="A17" s="114" t="s">
        <v>544</v>
      </c>
      <c r="B17" s="115">
        <v>768.58</v>
      </c>
      <c r="C17" s="116">
        <f>D17+E17</f>
        <v>21.86</v>
      </c>
      <c r="D17" s="116"/>
      <c r="E17" s="116">
        <v>21.86</v>
      </c>
    </row>
    <row r="18" spans="1:5" s="99" customFormat="1" ht="24" customHeight="1">
      <c r="A18" s="114" t="s">
        <v>545</v>
      </c>
      <c r="B18" s="115">
        <v>4.45</v>
      </c>
      <c r="C18" s="116">
        <f>D18+E18</f>
        <v>4.45</v>
      </c>
      <c r="D18" s="116"/>
      <c r="E18" s="116">
        <v>4.45</v>
      </c>
    </row>
    <row r="19" spans="1:5" s="99" customFormat="1" ht="24" customHeight="1">
      <c r="A19" s="114" t="s">
        <v>546</v>
      </c>
      <c r="B19" s="115">
        <v>136.5</v>
      </c>
      <c r="C19" s="116">
        <f>D19+E19</f>
        <v>130.5</v>
      </c>
      <c r="D19" s="116"/>
      <c r="E19" s="116">
        <v>130.5</v>
      </c>
    </row>
    <row r="20" spans="1:5" s="99" customFormat="1" ht="24" customHeight="1">
      <c r="A20" s="114" t="s">
        <v>547</v>
      </c>
      <c r="B20" s="115">
        <v>14.72</v>
      </c>
      <c r="C20" s="116">
        <f>D20+E20</f>
        <v>11.72</v>
      </c>
      <c r="D20" s="116"/>
      <c r="E20" s="116">
        <v>11.72</v>
      </c>
    </row>
    <row r="21" spans="1:5" s="99" customFormat="1" ht="24" customHeight="1">
      <c r="A21" s="114" t="s">
        <v>548</v>
      </c>
      <c r="B21" s="115">
        <v>38851.86</v>
      </c>
      <c r="C21" s="116">
        <f>D21+E21</f>
        <v>679.78</v>
      </c>
      <c r="D21" s="116"/>
      <c r="E21" s="116">
        <v>679.78</v>
      </c>
    </row>
    <row r="22" spans="1:5" s="99" customFormat="1" ht="24" customHeight="1">
      <c r="A22" s="113" t="s">
        <v>549</v>
      </c>
      <c r="B22" s="112">
        <f>SUM(B23:B24)</f>
        <v>5.41</v>
      </c>
      <c r="C22" s="112">
        <f>SUM(C23:C24)</f>
        <v>3.61</v>
      </c>
      <c r="D22" s="112">
        <f>SUM(D23:D24)</f>
        <v>0</v>
      </c>
      <c r="E22" s="112">
        <f>SUM(E23:E24)</f>
        <v>3.61</v>
      </c>
    </row>
    <row r="23" spans="1:5" s="99" customFormat="1" ht="24" customHeight="1">
      <c r="A23" s="114" t="s">
        <v>550</v>
      </c>
      <c r="B23" s="115">
        <v>5.41</v>
      </c>
      <c r="C23" s="116">
        <f>D23+E23</f>
        <v>3.61</v>
      </c>
      <c r="D23" s="116"/>
      <c r="E23" s="116">
        <v>3.61</v>
      </c>
    </row>
    <row r="24" spans="1:5" s="99" customFormat="1" ht="24" customHeight="1">
      <c r="A24" s="114" t="s">
        <v>551</v>
      </c>
      <c r="B24" s="115"/>
      <c r="C24" s="116">
        <f>D24+E24</f>
        <v>0</v>
      </c>
      <c r="D24" s="116"/>
      <c r="E24" s="116"/>
    </row>
    <row r="25" spans="1:5" s="99" customFormat="1" ht="24" customHeight="1">
      <c r="A25" s="119" t="s">
        <v>552</v>
      </c>
      <c r="B25" s="120">
        <f>SUM(B26:B28)</f>
        <v>98</v>
      </c>
      <c r="C25" s="120">
        <f>SUM(C26:C28)</f>
        <v>0</v>
      </c>
      <c r="D25" s="120">
        <f>SUM(D26:D28)</f>
        <v>0</v>
      </c>
      <c r="E25" s="120">
        <f>SUM(E26:E28)</f>
        <v>0</v>
      </c>
    </row>
    <row r="26" spans="1:5" s="99" customFormat="1" ht="24" customHeight="1">
      <c r="A26" s="117" t="s">
        <v>553</v>
      </c>
      <c r="B26" s="118">
        <v>15</v>
      </c>
      <c r="C26" s="116"/>
      <c r="D26" s="116"/>
      <c r="E26" s="116"/>
    </row>
    <row r="27" spans="1:5" s="99" customFormat="1" ht="24" customHeight="1">
      <c r="A27" s="117" t="s">
        <v>554</v>
      </c>
      <c r="B27" s="118">
        <v>25</v>
      </c>
      <c r="C27" s="116"/>
      <c r="D27" s="116"/>
      <c r="E27" s="116"/>
    </row>
    <row r="28" spans="1:5" s="99" customFormat="1" ht="24" customHeight="1">
      <c r="A28" s="117" t="s">
        <v>555</v>
      </c>
      <c r="B28" s="118">
        <v>58</v>
      </c>
      <c r="C28" s="116"/>
      <c r="D28" s="116"/>
      <c r="E28" s="116"/>
    </row>
    <row r="29" spans="1:5" s="99" customFormat="1" ht="24" customHeight="1">
      <c r="A29" s="113" t="s">
        <v>556</v>
      </c>
      <c r="B29" s="112">
        <f>SUM(B30:B31)</f>
        <v>23170.71</v>
      </c>
      <c r="C29" s="112">
        <f>SUM(C30:C31)</f>
        <v>20605.11</v>
      </c>
      <c r="D29" s="112">
        <f>SUM(D30:D31)</f>
        <v>20362.7</v>
      </c>
      <c r="E29" s="112">
        <f>SUM(E30:E31)</f>
        <v>242.41</v>
      </c>
    </row>
    <row r="30" spans="1:5" s="99" customFormat="1" ht="24" customHeight="1">
      <c r="A30" s="114" t="s">
        <v>557</v>
      </c>
      <c r="B30" s="115">
        <v>21848.7</v>
      </c>
      <c r="C30" s="116">
        <f aca="true" t="shared" si="0" ref="C29:C36">D30+E30</f>
        <v>20362.7</v>
      </c>
      <c r="D30" s="116">
        <v>20362.7</v>
      </c>
      <c r="E30" s="116"/>
    </row>
    <row r="31" spans="1:5" s="99" customFormat="1" ht="24" customHeight="1">
      <c r="A31" s="114" t="s">
        <v>558</v>
      </c>
      <c r="B31" s="115">
        <v>1322.01</v>
      </c>
      <c r="C31" s="116">
        <f t="shared" si="0"/>
        <v>242.41</v>
      </c>
      <c r="D31" s="116"/>
      <c r="E31" s="116">
        <v>242.41</v>
      </c>
    </row>
    <row r="32" spans="1:5" s="99" customFormat="1" ht="24" customHeight="1">
      <c r="A32" s="113" t="s">
        <v>559</v>
      </c>
      <c r="B32" s="112">
        <f>SUM(B33)</f>
        <v>4000</v>
      </c>
      <c r="C32" s="112">
        <f>SUM(C33)</f>
        <v>0</v>
      </c>
      <c r="D32" s="112">
        <f>SUM(D33)</f>
        <v>0</v>
      </c>
      <c r="E32" s="112">
        <f>SUM(E33)</f>
        <v>0</v>
      </c>
    </row>
    <row r="33" spans="1:5" s="99" customFormat="1" ht="24" customHeight="1">
      <c r="A33" s="114" t="s">
        <v>560</v>
      </c>
      <c r="B33" s="115">
        <v>4000</v>
      </c>
      <c r="C33" s="116">
        <f t="shared" si="0"/>
        <v>0</v>
      </c>
      <c r="D33" s="116"/>
      <c r="E33" s="116"/>
    </row>
    <row r="34" spans="1:5" s="99" customFormat="1" ht="24" customHeight="1">
      <c r="A34" s="113" t="s">
        <v>561</v>
      </c>
      <c r="B34" s="112">
        <f>SUM(B35:B38)</f>
        <v>9233.32</v>
      </c>
      <c r="C34" s="112">
        <f>SUM(C35:C38)</f>
        <v>5679.1900000000005</v>
      </c>
      <c r="D34" s="112">
        <f>SUM(D35:D38)</f>
        <v>5679.1900000000005</v>
      </c>
      <c r="E34" s="112">
        <f>SUM(E35:E38)</f>
        <v>0</v>
      </c>
    </row>
    <row r="35" spans="1:5" s="99" customFormat="1" ht="24" customHeight="1">
      <c r="A35" s="114" t="s">
        <v>562</v>
      </c>
      <c r="B35" s="115">
        <v>1332.22</v>
      </c>
      <c r="C35" s="116">
        <f t="shared" si="0"/>
        <v>34.27</v>
      </c>
      <c r="D35" s="116">
        <v>34.27</v>
      </c>
      <c r="E35" s="116"/>
    </row>
    <row r="36" spans="1:5" s="99" customFormat="1" ht="24" customHeight="1">
      <c r="A36" s="117" t="s">
        <v>563</v>
      </c>
      <c r="B36" s="118">
        <v>1.25</v>
      </c>
      <c r="C36" s="116"/>
      <c r="D36" s="116"/>
      <c r="E36" s="116"/>
    </row>
    <row r="37" spans="1:5" s="99" customFormat="1" ht="24" customHeight="1">
      <c r="A37" s="114" t="s">
        <v>564</v>
      </c>
      <c r="B37" s="115">
        <v>5674.96</v>
      </c>
      <c r="C37" s="116">
        <f aca="true" t="shared" si="1" ref="C37:C40">D37+E37</f>
        <v>5644.92</v>
      </c>
      <c r="D37" s="116">
        <v>5644.92</v>
      </c>
      <c r="E37" s="116"/>
    </row>
    <row r="38" spans="1:5" s="99" customFormat="1" ht="24" customHeight="1">
      <c r="A38" s="117" t="s">
        <v>565</v>
      </c>
      <c r="B38" s="115">
        <v>2224.89</v>
      </c>
      <c r="C38" s="116"/>
      <c r="D38" s="116"/>
      <c r="E38" s="116"/>
    </row>
    <row r="39" spans="1:5" s="99" customFormat="1" ht="24" customHeight="1">
      <c r="A39" s="119" t="s">
        <v>566</v>
      </c>
      <c r="B39" s="112">
        <f>SUM(B40)</f>
        <v>5926</v>
      </c>
      <c r="C39" s="112">
        <f>SUM(C40)</f>
        <v>0</v>
      </c>
      <c r="D39" s="112">
        <f>SUM(D40)</f>
        <v>0</v>
      </c>
      <c r="E39" s="112">
        <f>SUM(E40)</f>
        <v>0</v>
      </c>
    </row>
    <row r="40" spans="1:5" s="99" customFormat="1" ht="24" customHeight="1">
      <c r="A40" s="117" t="s">
        <v>567</v>
      </c>
      <c r="B40" s="118">
        <v>5926</v>
      </c>
      <c r="C40" s="116">
        <f t="shared" si="1"/>
        <v>0</v>
      </c>
      <c r="D40" s="116"/>
      <c r="E40" s="116"/>
    </row>
    <row r="41" spans="1:5" s="99" customFormat="1" ht="24" customHeight="1">
      <c r="A41" s="119" t="s">
        <v>568</v>
      </c>
      <c r="B41" s="112">
        <f>SUM(B42)</f>
        <v>206.5</v>
      </c>
      <c r="C41" s="112">
        <f>SUM(C42)</f>
        <v>0</v>
      </c>
      <c r="D41" s="112">
        <f>SUM(D42)</f>
        <v>0</v>
      </c>
      <c r="E41" s="112">
        <f>SUM(E42)</f>
        <v>0</v>
      </c>
    </row>
    <row r="42" spans="1:5" s="99" customFormat="1" ht="24" customHeight="1">
      <c r="A42" s="117" t="s">
        <v>569</v>
      </c>
      <c r="B42" s="118">
        <v>206.5</v>
      </c>
      <c r="C42" s="116">
        <f>D42+E42</f>
        <v>0</v>
      </c>
      <c r="D42" s="116"/>
      <c r="E42" s="116"/>
    </row>
  </sheetData>
  <sheetProtection/>
  <mergeCells count="5">
    <mergeCell ref="A2:E2"/>
    <mergeCell ref="A3:E3"/>
    <mergeCell ref="C4:E4"/>
    <mergeCell ref="A4:A5"/>
    <mergeCell ref="B4:B5"/>
  </mergeCells>
  <printOptions/>
  <pageMargins left="0.7479166666666667" right="0.7479166666666667" top="0.7513888888888889" bottom="0.7513888888888889" header="0.2986111111111111" footer="0.2986111111111111"/>
  <pageSetup fitToHeight="0" fitToWidth="1" horizontalDpi="600" verticalDpi="600" orientation="portrait" paperSize="9" scale="93"/>
</worksheet>
</file>

<file path=xl/worksheets/sheet6.xml><?xml version="1.0" encoding="utf-8"?>
<worksheet xmlns="http://schemas.openxmlformats.org/spreadsheetml/2006/main" xmlns:r="http://schemas.openxmlformats.org/officeDocument/2006/relationships">
  <sheetPr>
    <pageSetUpPr fitToPage="1"/>
  </sheetPr>
  <dimension ref="A1:Z55"/>
  <sheetViews>
    <sheetView zoomScaleSheetLayoutView="100" workbookViewId="0" topLeftCell="A1">
      <selection activeCell="M8" sqref="M8"/>
    </sheetView>
  </sheetViews>
  <sheetFormatPr defaultColWidth="9.7109375" defaultRowHeight="15"/>
  <cols>
    <col min="1" max="1" width="48.28125" style="11" customWidth="1"/>
    <col min="2" max="2" width="20.57421875" style="77" customWidth="1"/>
    <col min="3" max="3" width="23.00390625" style="11" customWidth="1"/>
    <col min="4" max="16384" width="9.7109375" style="11" customWidth="1"/>
  </cols>
  <sheetData>
    <row r="1" spans="1:3" ht="15">
      <c r="A1" s="78" t="s">
        <v>570</v>
      </c>
      <c r="B1" s="79"/>
      <c r="C1" s="80"/>
    </row>
    <row r="2" spans="1:3" s="11" customFormat="1" ht="27.75" customHeight="1">
      <c r="A2" s="81" t="s">
        <v>571</v>
      </c>
      <c r="B2" s="81"/>
      <c r="C2" s="81"/>
    </row>
    <row r="3" spans="1:3" s="11" customFormat="1" ht="18.75" customHeight="1">
      <c r="A3" s="82"/>
      <c r="B3" s="83"/>
      <c r="C3" s="84" t="s">
        <v>2</v>
      </c>
    </row>
    <row r="4" spans="1:3" s="11" customFormat="1" ht="33" customHeight="1">
      <c r="A4" s="85" t="s">
        <v>502</v>
      </c>
      <c r="B4" s="86" t="s">
        <v>503</v>
      </c>
      <c r="C4" s="85" t="s">
        <v>504</v>
      </c>
    </row>
    <row r="5" spans="1:26" s="75" customFormat="1" ht="30" customHeight="1">
      <c r="A5" s="87" t="s">
        <v>505</v>
      </c>
      <c r="B5" s="88">
        <f>B6+B11+B12+B15+B20+B21+B24+B30+B36+B38+B41+B44+B46+B48+B50+B52</f>
        <v>24033</v>
      </c>
      <c r="C5" s="87"/>
      <c r="D5" s="11"/>
      <c r="E5" s="11"/>
      <c r="F5" s="11"/>
      <c r="G5" s="11"/>
      <c r="H5" s="11"/>
      <c r="I5" s="11"/>
      <c r="J5" s="11"/>
      <c r="K5" s="11"/>
      <c r="L5" s="11"/>
      <c r="M5" s="11"/>
      <c r="N5" s="11"/>
      <c r="O5" s="11"/>
      <c r="P5" s="11"/>
      <c r="Q5" s="11"/>
      <c r="R5" s="11"/>
      <c r="S5" s="11"/>
      <c r="T5" s="11"/>
      <c r="U5" s="11"/>
      <c r="V5" s="11"/>
      <c r="W5" s="11"/>
      <c r="X5" s="11"/>
      <c r="Y5" s="11"/>
      <c r="Z5" s="11"/>
    </row>
    <row r="6" spans="1:3" s="76" customFormat="1" ht="30" customHeight="1">
      <c r="A6" s="89" t="s">
        <v>572</v>
      </c>
      <c r="B6" s="90">
        <v>180</v>
      </c>
      <c r="C6" s="91"/>
    </row>
    <row r="7" spans="1:3" s="76" customFormat="1" ht="30" customHeight="1">
      <c r="A7" s="92" t="s">
        <v>573</v>
      </c>
      <c r="B7" s="88">
        <v>107</v>
      </c>
      <c r="C7" s="87"/>
    </row>
    <row r="8" spans="1:3" s="76" customFormat="1" ht="30" customHeight="1">
      <c r="A8" s="92" t="s">
        <v>574</v>
      </c>
      <c r="B8" s="88">
        <v>10</v>
      </c>
      <c r="C8" s="87"/>
    </row>
    <row r="9" spans="1:3" s="76" customFormat="1" ht="30" customHeight="1">
      <c r="A9" s="92" t="s">
        <v>575</v>
      </c>
      <c r="B9" s="88">
        <v>20</v>
      </c>
      <c r="C9" s="87"/>
    </row>
    <row r="10" spans="1:3" s="76" customFormat="1" ht="30" customHeight="1">
      <c r="A10" s="92" t="s">
        <v>576</v>
      </c>
      <c r="B10" s="88">
        <v>43</v>
      </c>
      <c r="C10" s="87"/>
    </row>
    <row r="11" spans="1:3" s="76" customFormat="1" ht="30" customHeight="1">
      <c r="A11" s="93" t="s">
        <v>577</v>
      </c>
      <c r="B11" s="90">
        <v>0</v>
      </c>
      <c r="C11" s="91"/>
    </row>
    <row r="12" spans="1:3" s="76" customFormat="1" ht="30" customHeight="1">
      <c r="A12" s="89" t="s">
        <v>578</v>
      </c>
      <c r="B12" s="90">
        <v>160</v>
      </c>
      <c r="C12" s="91"/>
    </row>
    <row r="13" spans="1:3" s="76" customFormat="1" ht="30" customHeight="1">
      <c r="A13" s="94" t="s">
        <v>579</v>
      </c>
      <c r="B13" s="88">
        <v>106</v>
      </c>
      <c r="C13" s="87"/>
    </row>
    <row r="14" spans="1:3" s="76" customFormat="1" ht="30" customHeight="1">
      <c r="A14" s="94" t="s">
        <v>580</v>
      </c>
      <c r="B14" s="88">
        <v>54</v>
      </c>
      <c r="C14" s="87"/>
    </row>
    <row r="15" spans="1:3" s="76" customFormat="1" ht="30" customHeight="1">
      <c r="A15" s="93" t="s">
        <v>581</v>
      </c>
      <c r="B15" s="90">
        <v>3418</v>
      </c>
      <c r="C15" s="91"/>
    </row>
    <row r="16" spans="1:3" s="76" customFormat="1" ht="30" customHeight="1">
      <c r="A16" s="92" t="s">
        <v>582</v>
      </c>
      <c r="B16" s="88">
        <v>2077</v>
      </c>
      <c r="C16" s="87"/>
    </row>
    <row r="17" spans="1:3" s="76" customFormat="1" ht="30" customHeight="1">
      <c r="A17" s="92" t="s">
        <v>583</v>
      </c>
      <c r="B17" s="88">
        <v>979</v>
      </c>
      <c r="C17" s="87"/>
    </row>
    <row r="18" spans="1:3" s="76" customFormat="1" ht="30" customHeight="1">
      <c r="A18" s="92" t="s">
        <v>584</v>
      </c>
      <c r="B18" s="88">
        <v>265</v>
      </c>
      <c r="C18" s="87"/>
    </row>
    <row r="19" spans="1:3" s="76" customFormat="1" ht="30" customHeight="1">
      <c r="A19" s="92" t="s">
        <v>585</v>
      </c>
      <c r="B19" s="88">
        <v>97</v>
      </c>
      <c r="C19" s="87"/>
    </row>
    <row r="20" spans="1:3" s="76" customFormat="1" ht="30" customHeight="1">
      <c r="A20" s="93" t="s">
        <v>586</v>
      </c>
      <c r="B20" s="90">
        <v>0</v>
      </c>
      <c r="C20" s="91"/>
    </row>
    <row r="21" spans="1:3" s="76" customFormat="1" ht="30" customHeight="1">
      <c r="A21" s="93" t="s">
        <v>587</v>
      </c>
      <c r="B21" s="90">
        <v>86</v>
      </c>
      <c r="C21" s="91"/>
    </row>
    <row r="22" spans="1:3" s="76" customFormat="1" ht="30" customHeight="1">
      <c r="A22" s="94" t="s">
        <v>588</v>
      </c>
      <c r="B22" s="88">
        <v>76</v>
      </c>
      <c r="C22" s="87"/>
    </row>
    <row r="23" spans="1:3" s="76" customFormat="1" ht="30" customHeight="1">
      <c r="A23" s="92" t="s">
        <v>589</v>
      </c>
      <c r="B23" s="88">
        <v>10</v>
      </c>
      <c r="C23" s="87"/>
    </row>
    <row r="24" spans="1:3" s="76" customFormat="1" ht="30" customHeight="1">
      <c r="A24" s="93" t="s">
        <v>590</v>
      </c>
      <c r="B24" s="90">
        <v>7078</v>
      </c>
      <c r="C24" s="91"/>
    </row>
    <row r="25" spans="1:3" s="76" customFormat="1" ht="30" customHeight="1">
      <c r="A25" s="92" t="s">
        <v>591</v>
      </c>
      <c r="B25" s="88">
        <v>735</v>
      </c>
      <c r="C25" s="87"/>
    </row>
    <row r="26" spans="1:3" s="76" customFormat="1" ht="30" customHeight="1">
      <c r="A26" s="94" t="s">
        <v>592</v>
      </c>
      <c r="B26" s="88">
        <v>976</v>
      </c>
      <c r="C26" s="87"/>
    </row>
    <row r="27" spans="1:3" s="76" customFormat="1" ht="30" customHeight="1">
      <c r="A27" s="94" t="s">
        <v>593</v>
      </c>
      <c r="B27" s="88">
        <v>800</v>
      </c>
      <c r="C27" s="87"/>
    </row>
    <row r="28" spans="1:3" s="76" customFormat="1" ht="30" customHeight="1">
      <c r="A28" s="94" t="s">
        <v>594</v>
      </c>
      <c r="B28" s="88">
        <v>3296</v>
      </c>
      <c r="C28" s="87"/>
    </row>
    <row r="29" spans="1:3" s="76" customFormat="1" ht="30" customHeight="1">
      <c r="A29" s="95" t="s">
        <v>595</v>
      </c>
      <c r="B29" s="88">
        <v>1271</v>
      </c>
      <c r="C29" s="87"/>
    </row>
    <row r="30" spans="1:3" s="76" customFormat="1" ht="30" customHeight="1">
      <c r="A30" s="93" t="s">
        <v>596</v>
      </c>
      <c r="B30" s="90">
        <v>2447</v>
      </c>
      <c r="C30" s="91"/>
    </row>
    <row r="31" spans="1:3" s="76" customFormat="1" ht="30" customHeight="1">
      <c r="A31" s="94" t="s">
        <v>597</v>
      </c>
      <c r="B31" s="96">
        <v>276</v>
      </c>
      <c r="C31" s="87"/>
    </row>
    <row r="32" spans="1:3" s="76" customFormat="1" ht="30" customHeight="1">
      <c r="A32" s="94" t="s">
        <v>598</v>
      </c>
      <c r="B32" s="96">
        <v>1032</v>
      </c>
      <c r="C32" s="87"/>
    </row>
    <row r="33" spans="1:3" s="76" customFormat="1" ht="30" customHeight="1">
      <c r="A33" s="94" t="s">
        <v>599</v>
      </c>
      <c r="B33" s="96">
        <v>249</v>
      </c>
      <c r="C33" s="87"/>
    </row>
    <row r="34" spans="1:3" s="76" customFormat="1" ht="30" customHeight="1">
      <c r="A34" s="94" t="s">
        <v>600</v>
      </c>
      <c r="B34" s="96">
        <v>470</v>
      </c>
      <c r="C34" s="87"/>
    </row>
    <row r="35" spans="1:3" s="76" customFormat="1" ht="30" customHeight="1">
      <c r="A35" s="95" t="s">
        <v>601</v>
      </c>
      <c r="B35" s="88">
        <v>420</v>
      </c>
      <c r="C35" s="87"/>
    </row>
    <row r="36" spans="1:3" s="76" customFormat="1" ht="30" customHeight="1">
      <c r="A36" s="93" t="s">
        <v>602</v>
      </c>
      <c r="B36" s="90">
        <v>400</v>
      </c>
      <c r="C36" s="91"/>
    </row>
    <row r="37" spans="1:3" s="76" customFormat="1" ht="30" customHeight="1">
      <c r="A37" s="97" t="s">
        <v>603</v>
      </c>
      <c r="B37" s="88">
        <v>400</v>
      </c>
      <c r="C37" s="87"/>
    </row>
    <row r="38" spans="1:3" s="76" customFormat="1" ht="30" customHeight="1">
      <c r="A38" s="93" t="s">
        <v>604</v>
      </c>
      <c r="B38" s="90">
        <v>556</v>
      </c>
      <c r="C38" s="91"/>
    </row>
    <row r="39" spans="1:3" s="76" customFormat="1" ht="30" customHeight="1">
      <c r="A39" s="97" t="s">
        <v>605</v>
      </c>
      <c r="B39" s="88">
        <v>480</v>
      </c>
      <c r="C39" s="87"/>
    </row>
    <row r="40" spans="1:3" s="76" customFormat="1" ht="30" customHeight="1">
      <c r="A40" s="97" t="s">
        <v>606</v>
      </c>
      <c r="B40" s="88">
        <v>76</v>
      </c>
      <c r="C40" s="87"/>
    </row>
    <row r="41" spans="1:3" s="76" customFormat="1" ht="30" customHeight="1">
      <c r="A41" s="89" t="s">
        <v>607</v>
      </c>
      <c r="B41" s="91">
        <v>621</v>
      </c>
      <c r="C41" s="91"/>
    </row>
    <row r="42" spans="1:3" s="76" customFormat="1" ht="30" customHeight="1">
      <c r="A42" s="98" t="s">
        <v>608</v>
      </c>
      <c r="B42" s="87">
        <v>532</v>
      </c>
      <c r="C42" s="87"/>
    </row>
    <row r="43" spans="1:3" s="76" customFormat="1" ht="30" customHeight="1">
      <c r="A43" s="98" t="s">
        <v>609</v>
      </c>
      <c r="B43" s="87">
        <v>89</v>
      </c>
      <c r="C43" s="87"/>
    </row>
    <row r="44" spans="1:3" s="76" customFormat="1" ht="30" customHeight="1">
      <c r="A44" s="89" t="s">
        <v>610</v>
      </c>
      <c r="B44" s="91">
        <v>700</v>
      </c>
      <c r="C44" s="91"/>
    </row>
    <row r="45" spans="1:3" s="76" customFormat="1" ht="30" customHeight="1">
      <c r="A45" s="92" t="s">
        <v>611</v>
      </c>
      <c r="B45" s="88">
        <v>700</v>
      </c>
      <c r="C45" s="87"/>
    </row>
    <row r="46" spans="1:3" s="76" customFormat="1" ht="30" customHeight="1">
      <c r="A46" s="89" t="s">
        <v>612</v>
      </c>
      <c r="B46" s="91">
        <v>5</v>
      </c>
      <c r="C46" s="91"/>
    </row>
    <row r="47" spans="1:3" s="76" customFormat="1" ht="30" customHeight="1">
      <c r="A47" s="87" t="s">
        <v>613</v>
      </c>
      <c r="B47" s="87">
        <v>5</v>
      </c>
      <c r="C47" s="87"/>
    </row>
    <row r="48" spans="1:3" s="76" customFormat="1" ht="30" customHeight="1">
      <c r="A48" s="89" t="s">
        <v>614</v>
      </c>
      <c r="B48" s="91">
        <v>6910</v>
      </c>
      <c r="C48" s="91"/>
    </row>
    <row r="49" spans="1:3" s="76" customFormat="1" ht="30" customHeight="1">
      <c r="A49" s="92" t="s">
        <v>615</v>
      </c>
      <c r="B49" s="88">
        <v>6910</v>
      </c>
      <c r="C49" s="87"/>
    </row>
    <row r="50" spans="1:3" s="76" customFormat="1" ht="30" customHeight="1">
      <c r="A50" s="89" t="s">
        <v>616</v>
      </c>
      <c r="B50" s="91">
        <v>106</v>
      </c>
      <c r="C50" s="91"/>
    </row>
    <row r="51" spans="1:3" s="76" customFormat="1" ht="30" customHeight="1">
      <c r="A51" s="94" t="s">
        <v>617</v>
      </c>
      <c r="B51" s="88">
        <v>106</v>
      </c>
      <c r="C51" s="87"/>
    </row>
    <row r="52" spans="1:3" s="76" customFormat="1" ht="30" customHeight="1">
      <c r="A52" s="89" t="s">
        <v>618</v>
      </c>
      <c r="B52" s="91">
        <v>1366</v>
      </c>
      <c r="C52" s="89"/>
    </row>
    <row r="53" spans="1:3" s="76" customFormat="1" ht="30" customHeight="1">
      <c r="A53" s="94" t="s">
        <v>619</v>
      </c>
      <c r="B53" s="88">
        <v>150</v>
      </c>
      <c r="C53" s="87"/>
    </row>
    <row r="54" spans="1:3" s="76" customFormat="1" ht="30" customHeight="1">
      <c r="A54" s="94" t="s">
        <v>620</v>
      </c>
      <c r="B54" s="88">
        <v>1200</v>
      </c>
      <c r="C54" s="87"/>
    </row>
    <row r="55" spans="1:3" s="76" customFormat="1" ht="30" customHeight="1">
      <c r="A55" s="94" t="s">
        <v>601</v>
      </c>
      <c r="B55" s="88">
        <v>16</v>
      </c>
      <c r="C55" s="87"/>
    </row>
  </sheetData>
  <sheetProtection/>
  <mergeCells count="1">
    <mergeCell ref="A2:C2"/>
  </mergeCells>
  <printOptions verticalCentered="1"/>
  <pageMargins left="0.66875" right="0.2513888888888889" top="0.7513888888888889" bottom="0.7513888888888889" header="0.2986111111111111" footer="0.2986111111111111"/>
  <pageSetup fitToHeight="0" fitToWidth="1"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5"/>
  <sheetViews>
    <sheetView zoomScaleSheetLayoutView="100" workbookViewId="0" topLeftCell="A1">
      <selection activeCell="E9" sqref="E9"/>
    </sheetView>
  </sheetViews>
  <sheetFormatPr defaultColWidth="8.8515625" defaultRowHeight="15"/>
  <cols>
    <col min="1" max="3" width="31.421875" style="0" customWidth="1"/>
  </cols>
  <sheetData>
    <row r="1" spans="1:4" ht="20.25" customHeight="1">
      <c r="A1" s="2" t="s">
        <v>621</v>
      </c>
      <c r="B1" s="13"/>
      <c r="C1" s="13"/>
      <c r="D1" s="46"/>
    </row>
    <row r="2" spans="1:3" ht="28.5" customHeight="1">
      <c r="A2" s="47" t="s">
        <v>622</v>
      </c>
      <c r="B2" s="47"/>
      <c r="C2" s="47"/>
    </row>
    <row r="3" spans="1:3" ht="25.5" customHeight="1">
      <c r="A3" s="48"/>
      <c r="B3" s="48"/>
      <c r="C3" s="49" t="s">
        <v>2</v>
      </c>
    </row>
    <row r="4" spans="1:3" ht="60" customHeight="1">
      <c r="A4" s="50" t="s">
        <v>623</v>
      </c>
      <c r="B4" s="50" t="s">
        <v>624</v>
      </c>
      <c r="C4" s="50" t="s">
        <v>625</v>
      </c>
    </row>
    <row r="5" spans="1:3" ht="25.5" customHeight="1">
      <c r="A5" s="51" t="s">
        <v>626</v>
      </c>
      <c r="B5" s="51">
        <v>139906</v>
      </c>
      <c r="C5" s="51">
        <v>121047</v>
      </c>
    </row>
  </sheetData>
  <sheetProtection/>
  <mergeCells count="1">
    <mergeCell ref="A2:C2"/>
  </mergeCells>
  <printOptions horizontalCentered="1"/>
  <pageMargins left="0.75" right="0.7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B89"/>
  <sheetViews>
    <sheetView zoomScaleSheetLayoutView="100" workbookViewId="0" topLeftCell="A1">
      <selection activeCell="G9" sqref="G9"/>
    </sheetView>
  </sheetViews>
  <sheetFormatPr defaultColWidth="10.00390625" defaultRowHeight="15"/>
  <cols>
    <col min="1" max="1" width="61.57421875" style="52" customWidth="1"/>
    <col min="2" max="2" width="26.00390625" style="54" customWidth="1"/>
    <col min="3" max="16384" width="10.00390625" style="52" customWidth="1"/>
  </cols>
  <sheetData>
    <row r="1" spans="1:2" s="52" customFormat="1" ht="21.75" customHeight="1">
      <c r="A1" s="55" t="s">
        <v>627</v>
      </c>
      <c r="B1" s="54"/>
    </row>
    <row r="2" spans="1:2" s="53" customFormat="1" ht="27.75" customHeight="1">
      <c r="A2" s="56" t="s">
        <v>628</v>
      </c>
      <c r="B2" s="56"/>
    </row>
    <row r="3" s="52" customFormat="1" ht="14.25" customHeight="1">
      <c r="B3" s="74" t="s">
        <v>2</v>
      </c>
    </row>
    <row r="4" spans="1:2" s="52" customFormat="1" ht="31.5" customHeight="1">
      <c r="A4" s="57" t="s">
        <v>629</v>
      </c>
      <c r="B4" s="58"/>
    </row>
    <row r="5" spans="1:2" s="52" customFormat="1" ht="19.5" customHeight="1">
      <c r="A5" s="59" t="s">
        <v>288</v>
      </c>
      <c r="B5" s="59" t="s">
        <v>503</v>
      </c>
    </row>
    <row r="6" spans="1:2" s="52" customFormat="1" ht="19.5" customHeight="1">
      <c r="A6" s="69" t="s">
        <v>630</v>
      </c>
      <c r="B6" s="61"/>
    </row>
    <row r="7" spans="1:2" s="52" customFormat="1" ht="19.5" customHeight="1">
      <c r="A7" s="69" t="s">
        <v>631</v>
      </c>
      <c r="B7" s="61"/>
    </row>
    <row r="8" spans="1:2" s="52" customFormat="1" ht="19.5" customHeight="1">
      <c r="A8" s="69" t="s">
        <v>632</v>
      </c>
      <c r="B8" s="61"/>
    </row>
    <row r="9" spans="1:2" s="52" customFormat="1" ht="19.5" customHeight="1">
      <c r="A9" s="69" t="s">
        <v>633</v>
      </c>
      <c r="B9" s="61"/>
    </row>
    <row r="10" spans="1:2" s="52" customFormat="1" ht="19.5" customHeight="1">
      <c r="A10" s="69" t="s">
        <v>634</v>
      </c>
      <c r="B10" s="61"/>
    </row>
    <row r="11" spans="1:2" s="52" customFormat="1" ht="19.5" customHeight="1">
      <c r="A11" s="69" t="s">
        <v>635</v>
      </c>
      <c r="B11" s="61"/>
    </row>
    <row r="12" spans="1:2" s="52" customFormat="1" ht="19.5" customHeight="1">
      <c r="A12" s="69" t="s">
        <v>636</v>
      </c>
      <c r="B12" s="61">
        <v>31454</v>
      </c>
    </row>
    <row r="13" spans="1:2" s="52" customFormat="1" ht="19.5" customHeight="1">
      <c r="A13" s="62" t="s">
        <v>637</v>
      </c>
      <c r="B13" s="73">
        <v>31454</v>
      </c>
    </row>
    <row r="14" spans="1:2" s="52" customFormat="1" ht="19.5" customHeight="1">
      <c r="A14" s="62" t="s">
        <v>638</v>
      </c>
      <c r="B14" s="73"/>
    </row>
    <row r="15" spans="1:2" s="52" customFormat="1" ht="19.5" customHeight="1">
      <c r="A15" s="62" t="s">
        <v>639</v>
      </c>
      <c r="B15" s="73"/>
    </row>
    <row r="16" spans="1:2" s="52" customFormat="1" ht="19.5" customHeight="1">
      <c r="A16" s="62" t="s">
        <v>640</v>
      </c>
      <c r="B16" s="73"/>
    </row>
    <row r="17" spans="1:2" s="52" customFormat="1" ht="19.5" customHeight="1">
      <c r="A17" s="62" t="s">
        <v>641</v>
      </c>
      <c r="B17" s="61"/>
    </row>
    <row r="18" spans="1:2" s="52" customFormat="1" ht="19.5" customHeight="1">
      <c r="A18" s="69" t="s">
        <v>642</v>
      </c>
      <c r="B18" s="61"/>
    </row>
    <row r="19" spans="1:2" s="52" customFormat="1" ht="19.5" customHeight="1">
      <c r="A19" s="69" t="s">
        <v>643</v>
      </c>
      <c r="B19" s="61"/>
    </row>
    <row r="20" spans="1:2" s="52" customFormat="1" ht="19.5" customHeight="1">
      <c r="A20" s="62" t="s">
        <v>644</v>
      </c>
      <c r="B20" s="61"/>
    </row>
    <row r="21" spans="1:2" s="52" customFormat="1" ht="19.5" customHeight="1">
      <c r="A21" s="62" t="s">
        <v>645</v>
      </c>
      <c r="B21" s="61"/>
    </row>
    <row r="22" spans="1:2" s="52" customFormat="1" ht="19.5" customHeight="1">
      <c r="A22" s="69" t="s">
        <v>646</v>
      </c>
      <c r="B22" s="61"/>
    </row>
    <row r="23" spans="1:2" s="52" customFormat="1" ht="19.5" customHeight="1">
      <c r="A23" s="69" t="s">
        <v>647</v>
      </c>
      <c r="B23" s="61"/>
    </row>
    <row r="24" spans="1:2" s="52" customFormat="1" ht="19.5" customHeight="1">
      <c r="A24" s="69" t="s">
        <v>648</v>
      </c>
      <c r="B24" s="61"/>
    </row>
    <row r="25" spans="1:2" s="52" customFormat="1" ht="19.5" customHeight="1">
      <c r="A25" s="69" t="s">
        <v>649</v>
      </c>
      <c r="B25" s="61"/>
    </row>
    <row r="26" spans="1:2" s="52" customFormat="1" ht="19.5" customHeight="1">
      <c r="A26" s="69" t="s">
        <v>650</v>
      </c>
      <c r="B26" s="61"/>
    </row>
    <row r="27" spans="1:2" s="52" customFormat="1" ht="19.5" customHeight="1">
      <c r="A27" s="69" t="s">
        <v>651</v>
      </c>
      <c r="B27" s="61"/>
    </row>
    <row r="28" spans="1:2" s="52" customFormat="1" ht="19.5" customHeight="1">
      <c r="A28" s="62" t="s">
        <v>652</v>
      </c>
      <c r="B28" s="61"/>
    </row>
    <row r="29" spans="1:2" s="52" customFormat="1" ht="19.5" customHeight="1">
      <c r="A29" s="62" t="s">
        <v>653</v>
      </c>
      <c r="B29" s="61"/>
    </row>
    <row r="30" spans="1:2" s="52" customFormat="1" ht="19.5" customHeight="1">
      <c r="A30" s="62" t="s">
        <v>654</v>
      </c>
      <c r="B30" s="61"/>
    </row>
    <row r="31" spans="1:2" s="52" customFormat="1" ht="19.5" customHeight="1">
      <c r="A31" s="62" t="s">
        <v>655</v>
      </c>
      <c r="B31" s="61"/>
    </row>
    <row r="32" spans="1:2" s="52" customFormat="1" ht="19.5" customHeight="1">
      <c r="A32" s="62" t="s">
        <v>656</v>
      </c>
      <c r="B32" s="61"/>
    </row>
    <row r="33" spans="1:2" s="52" customFormat="1" ht="19.5" customHeight="1">
      <c r="A33" s="69" t="s">
        <v>657</v>
      </c>
      <c r="B33" s="61"/>
    </row>
    <row r="34" spans="1:2" s="52" customFormat="1" ht="19.5" customHeight="1">
      <c r="A34" s="62" t="s">
        <v>658</v>
      </c>
      <c r="B34" s="61"/>
    </row>
    <row r="35" spans="1:2" s="52" customFormat="1" ht="19.5" customHeight="1">
      <c r="A35" s="62"/>
      <c r="B35" s="61"/>
    </row>
    <row r="36" spans="1:2" s="52" customFormat="1" ht="19.5" customHeight="1">
      <c r="A36" s="65" t="s">
        <v>32</v>
      </c>
      <c r="B36" s="66">
        <f>SUM(B6,B7,B8,B9,B10,B11,B12,B18,B19,B22,B23,B24,B25,B26,B27,B33,B34)</f>
        <v>31454</v>
      </c>
    </row>
    <row r="37" s="52" customFormat="1" ht="19.5" customHeight="1">
      <c r="B37" s="54"/>
    </row>
    <row r="38" s="52" customFormat="1" ht="19.5" customHeight="1">
      <c r="B38" s="54"/>
    </row>
    <row r="39" s="52" customFormat="1" ht="19.5" customHeight="1">
      <c r="B39" s="54"/>
    </row>
    <row r="40" s="52" customFormat="1" ht="19.5" customHeight="1">
      <c r="B40" s="54"/>
    </row>
    <row r="41" s="52" customFormat="1" ht="19.5" customHeight="1">
      <c r="B41" s="54"/>
    </row>
    <row r="42" s="52" customFormat="1" ht="19.5" customHeight="1">
      <c r="B42" s="54"/>
    </row>
    <row r="43" s="52" customFormat="1" ht="19.5" customHeight="1">
      <c r="B43" s="54"/>
    </row>
    <row r="44" s="52" customFormat="1" ht="19.5" customHeight="1">
      <c r="B44" s="54"/>
    </row>
    <row r="45" s="52" customFormat="1" ht="19.5" customHeight="1">
      <c r="B45" s="54"/>
    </row>
    <row r="46" s="52" customFormat="1" ht="19.5" customHeight="1">
      <c r="B46" s="54"/>
    </row>
    <row r="47" s="52" customFormat="1" ht="19.5" customHeight="1">
      <c r="B47" s="54"/>
    </row>
    <row r="48" s="52" customFormat="1" ht="19.5" customHeight="1">
      <c r="B48" s="54"/>
    </row>
    <row r="49" s="52" customFormat="1" ht="19.5" customHeight="1">
      <c r="B49" s="54"/>
    </row>
    <row r="50" s="52" customFormat="1" ht="19.5" customHeight="1">
      <c r="B50" s="54"/>
    </row>
    <row r="51" s="52" customFormat="1" ht="19.5" customHeight="1">
      <c r="B51" s="54"/>
    </row>
    <row r="52" s="52" customFormat="1" ht="19.5" customHeight="1">
      <c r="B52" s="54"/>
    </row>
    <row r="53" s="52" customFormat="1" ht="19.5" customHeight="1">
      <c r="B53" s="54"/>
    </row>
    <row r="54" s="52" customFormat="1" ht="19.5" customHeight="1">
      <c r="B54" s="54"/>
    </row>
    <row r="55" s="52" customFormat="1" ht="19.5" customHeight="1">
      <c r="B55" s="54"/>
    </row>
    <row r="56" s="52" customFormat="1" ht="19.5" customHeight="1">
      <c r="B56" s="54"/>
    </row>
    <row r="57" s="52" customFormat="1" ht="19.5" customHeight="1">
      <c r="B57" s="54"/>
    </row>
    <row r="58" s="52" customFormat="1" ht="19.5" customHeight="1">
      <c r="B58" s="54"/>
    </row>
    <row r="59" s="52" customFormat="1" ht="19.5" customHeight="1">
      <c r="B59" s="54"/>
    </row>
    <row r="60" s="52" customFormat="1" ht="19.5" customHeight="1">
      <c r="B60" s="54"/>
    </row>
    <row r="61" s="52" customFormat="1" ht="19.5" customHeight="1">
      <c r="B61" s="54"/>
    </row>
    <row r="62" s="52" customFormat="1" ht="19.5" customHeight="1">
      <c r="B62" s="54"/>
    </row>
    <row r="63" s="52" customFormat="1" ht="19.5" customHeight="1">
      <c r="B63" s="54"/>
    </row>
    <row r="64" s="52" customFormat="1" ht="19.5" customHeight="1">
      <c r="B64" s="54"/>
    </row>
    <row r="65" s="52" customFormat="1" ht="19.5" customHeight="1">
      <c r="B65" s="54"/>
    </row>
    <row r="66" s="52" customFormat="1" ht="19.5" customHeight="1">
      <c r="B66" s="54"/>
    </row>
    <row r="67" s="52" customFormat="1" ht="19.5" customHeight="1">
      <c r="B67" s="54"/>
    </row>
    <row r="68" s="52" customFormat="1" ht="19.5" customHeight="1">
      <c r="B68" s="54"/>
    </row>
    <row r="69" s="52" customFormat="1" ht="19.5" customHeight="1">
      <c r="B69" s="54"/>
    </row>
    <row r="70" s="52" customFormat="1" ht="19.5" customHeight="1">
      <c r="B70" s="54"/>
    </row>
    <row r="71" s="52" customFormat="1" ht="19.5" customHeight="1">
      <c r="B71" s="54"/>
    </row>
    <row r="72" s="52" customFormat="1" ht="19.5" customHeight="1">
      <c r="B72" s="54"/>
    </row>
    <row r="73" s="52" customFormat="1" ht="19.5" customHeight="1">
      <c r="B73" s="54"/>
    </row>
    <row r="74" s="52" customFormat="1" ht="19.5" customHeight="1">
      <c r="B74" s="54"/>
    </row>
    <row r="75" s="52" customFormat="1" ht="19.5" customHeight="1">
      <c r="B75" s="54"/>
    </row>
    <row r="76" s="52" customFormat="1" ht="19.5" customHeight="1">
      <c r="B76" s="54"/>
    </row>
    <row r="77" s="52" customFormat="1" ht="19.5" customHeight="1">
      <c r="B77" s="54"/>
    </row>
    <row r="78" s="52" customFormat="1" ht="19.5" customHeight="1">
      <c r="B78" s="54"/>
    </row>
    <row r="79" s="52" customFormat="1" ht="19.5" customHeight="1">
      <c r="B79" s="54"/>
    </row>
    <row r="80" s="52" customFormat="1" ht="19.5" customHeight="1">
      <c r="B80" s="54"/>
    </row>
    <row r="81" s="52" customFormat="1" ht="19.5" customHeight="1">
      <c r="B81" s="54"/>
    </row>
    <row r="82" s="52" customFormat="1" ht="19.5" customHeight="1">
      <c r="B82" s="54"/>
    </row>
    <row r="83" s="52" customFormat="1" ht="19.5" customHeight="1">
      <c r="B83" s="54"/>
    </row>
    <row r="84" s="52" customFormat="1" ht="19.5" customHeight="1">
      <c r="B84" s="54"/>
    </row>
    <row r="85" s="52" customFormat="1" ht="19.5" customHeight="1">
      <c r="B85" s="54"/>
    </row>
    <row r="86" s="52" customFormat="1" ht="19.5" customHeight="1">
      <c r="B86" s="54"/>
    </row>
    <row r="87" s="52" customFormat="1" ht="19.5" customHeight="1">
      <c r="B87" s="54"/>
    </row>
    <row r="88" s="52" customFormat="1" ht="19.5" customHeight="1">
      <c r="B88" s="54"/>
    </row>
    <row r="89" s="52" customFormat="1" ht="19.5" customHeight="1">
      <c r="B89" s="54"/>
    </row>
  </sheetData>
  <sheetProtection/>
  <mergeCells count="2">
    <mergeCell ref="A2:B2"/>
    <mergeCell ref="A4:B4"/>
  </mergeCells>
  <printOptions/>
  <pageMargins left="0.75" right="0.75" top="1" bottom="1" header="0.51" footer="0.51"/>
  <pageSetup fitToHeight="0" fitToWidth="1"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B305"/>
  <sheetViews>
    <sheetView zoomScaleSheetLayoutView="100" workbookViewId="0" topLeftCell="A1">
      <selection activeCell="H11" sqref="H11"/>
    </sheetView>
  </sheetViews>
  <sheetFormatPr defaultColWidth="10.00390625" defaultRowHeight="15"/>
  <cols>
    <col min="1" max="1" width="69.00390625" style="52" customWidth="1"/>
    <col min="2" max="2" width="17.28125" style="54" customWidth="1"/>
    <col min="3" max="16384" width="10.00390625" style="52" customWidth="1"/>
  </cols>
  <sheetData>
    <row r="1" spans="1:2" s="52" customFormat="1" ht="21.75" customHeight="1">
      <c r="A1" s="55" t="s">
        <v>659</v>
      </c>
      <c r="B1" s="54"/>
    </row>
    <row r="2" spans="1:2" s="53" customFormat="1" ht="24" customHeight="1">
      <c r="A2" s="68" t="s">
        <v>660</v>
      </c>
      <c r="B2" s="68"/>
    </row>
    <row r="3" s="52" customFormat="1" ht="14.25" customHeight="1">
      <c r="B3" s="54" t="s">
        <v>2</v>
      </c>
    </row>
    <row r="4" spans="1:2" s="52" customFormat="1" ht="31.5" customHeight="1">
      <c r="A4" s="57" t="s">
        <v>661</v>
      </c>
      <c r="B4" s="58"/>
    </row>
    <row r="5" spans="1:2" s="52" customFormat="1" ht="19.5" customHeight="1">
      <c r="A5" s="59" t="s">
        <v>288</v>
      </c>
      <c r="B5" s="59" t="s">
        <v>503</v>
      </c>
    </row>
    <row r="6" spans="1:2" s="52" customFormat="1" ht="19.5" customHeight="1">
      <c r="A6" s="69" t="s">
        <v>662</v>
      </c>
      <c r="B6" s="59"/>
    </row>
    <row r="7" spans="1:2" s="52" customFormat="1" ht="19.5" customHeight="1">
      <c r="A7" s="70" t="s">
        <v>663</v>
      </c>
      <c r="B7" s="61"/>
    </row>
    <row r="8" spans="1:2" s="52" customFormat="1" ht="19.5" customHeight="1">
      <c r="A8" s="70" t="s">
        <v>664</v>
      </c>
      <c r="B8" s="61"/>
    </row>
    <row r="9" spans="1:2" s="52" customFormat="1" ht="19.5" customHeight="1">
      <c r="A9" s="70" t="s">
        <v>665</v>
      </c>
      <c r="B9" s="61"/>
    </row>
    <row r="10" spans="1:2" s="52" customFormat="1" ht="19.5" customHeight="1">
      <c r="A10" s="70" t="s">
        <v>666</v>
      </c>
      <c r="B10" s="61"/>
    </row>
    <row r="11" spans="1:2" s="52" customFormat="1" ht="19.5" customHeight="1">
      <c r="A11" s="70" t="s">
        <v>667</v>
      </c>
      <c r="B11" s="61"/>
    </row>
    <row r="12" spans="1:2" s="52" customFormat="1" ht="19.5" customHeight="1">
      <c r="A12" s="70" t="s">
        <v>668</v>
      </c>
      <c r="B12" s="61"/>
    </row>
    <row r="13" spans="1:2" s="52" customFormat="1" ht="19.5" customHeight="1">
      <c r="A13" s="70" t="s">
        <v>669</v>
      </c>
      <c r="B13" s="61"/>
    </row>
    <row r="14" spans="1:2" s="52" customFormat="1" ht="19.5" customHeight="1">
      <c r="A14" s="70" t="s">
        <v>670</v>
      </c>
      <c r="B14" s="61"/>
    </row>
    <row r="15" spans="1:2" s="52" customFormat="1" ht="19.5" customHeight="1">
      <c r="A15" s="70" t="s">
        <v>671</v>
      </c>
      <c r="B15" s="61"/>
    </row>
    <row r="16" spans="1:2" s="52" customFormat="1" ht="19.5" customHeight="1">
      <c r="A16" s="70" t="s">
        <v>672</v>
      </c>
      <c r="B16" s="61"/>
    </row>
    <row r="17" spans="1:2" s="52" customFormat="1" ht="19.5" customHeight="1">
      <c r="A17" s="70" t="s">
        <v>673</v>
      </c>
      <c r="B17" s="61"/>
    </row>
    <row r="18" spans="1:2" s="52" customFormat="1" ht="19.5" customHeight="1">
      <c r="A18" s="70" t="s">
        <v>674</v>
      </c>
      <c r="B18" s="61"/>
    </row>
    <row r="19" spans="1:2" s="52" customFormat="1" ht="19.5" customHeight="1">
      <c r="A19" s="70" t="s">
        <v>675</v>
      </c>
      <c r="B19" s="61"/>
    </row>
    <row r="20" spans="1:2" s="52" customFormat="1" ht="19.5" customHeight="1">
      <c r="A20" s="71" t="s">
        <v>676</v>
      </c>
      <c r="B20" s="61"/>
    </row>
    <row r="21" spans="1:2" s="52" customFormat="1" ht="19.5" customHeight="1">
      <c r="A21" s="71" t="s">
        <v>677</v>
      </c>
      <c r="B21" s="61"/>
    </row>
    <row r="22" spans="1:2" s="52" customFormat="1" ht="19.5" customHeight="1">
      <c r="A22" s="69" t="s">
        <v>678</v>
      </c>
      <c r="B22" s="61"/>
    </row>
    <row r="23" spans="1:2" s="52" customFormat="1" ht="19.5" customHeight="1">
      <c r="A23" s="70" t="s">
        <v>679</v>
      </c>
      <c r="B23" s="61"/>
    </row>
    <row r="24" spans="1:2" s="52" customFormat="1" ht="19.5" customHeight="1">
      <c r="A24" s="70" t="s">
        <v>680</v>
      </c>
      <c r="B24" s="61"/>
    </row>
    <row r="25" spans="1:2" s="52" customFormat="1" ht="19.5" customHeight="1">
      <c r="A25" s="70" t="s">
        <v>681</v>
      </c>
      <c r="B25" s="61"/>
    </row>
    <row r="26" spans="1:2" s="52" customFormat="1" ht="19.5" customHeight="1">
      <c r="A26" s="70" t="s">
        <v>682</v>
      </c>
      <c r="B26" s="61"/>
    </row>
    <row r="27" spans="1:2" s="52" customFormat="1" ht="19.5" customHeight="1">
      <c r="A27" s="70" t="s">
        <v>683</v>
      </c>
      <c r="B27" s="61"/>
    </row>
    <row r="28" spans="1:2" s="52" customFormat="1" ht="19.5" customHeight="1">
      <c r="A28" s="70" t="s">
        <v>680</v>
      </c>
      <c r="B28" s="61"/>
    </row>
    <row r="29" spans="1:2" s="52" customFormat="1" ht="19.5" customHeight="1">
      <c r="A29" s="70" t="s">
        <v>681</v>
      </c>
      <c r="B29" s="61"/>
    </row>
    <row r="30" spans="1:2" s="52" customFormat="1" ht="19.5" customHeight="1">
      <c r="A30" s="72" t="s">
        <v>684</v>
      </c>
      <c r="B30" s="61"/>
    </row>
    <row r="31" spans="1:2" s="52" customFormat="1" ht="19.5" customHeight="1">
      <c r="A31" s="70" t="s">
        <v>685</v>
      </c>
      <c r="B31" s="61"/>
    </row>
    <row r="32" spans="1:2" s="52" customFormat="1" ht="19.5" customHeight="1">
      <c r="A32" s="71" t="s">
        <v>681</v>
      </c>
      <c r="B32" s="61"/>
    </row>
    <row r="33" spans="1:2" s="52" customFormat="1" ht="19.5" customHeight="1">
      <c r="A33" s="71" t="s">
        <v>686</v>
      </c>
      <c r="B33" s="61"/>
    </row>
    <row r="34" spans="1:2" s="52" customFormat="1" ht="19.5" customHeight="1">
      <c r="A34" s="69" t="s">
        <v>687</v>
      </c>
      <c r="B34" s="61"/>
    </row>
    <row r="35" spans="1:2" s="52" customFormat="1" ht="19.5" customHeight="1">
      <c r="A35" s="69" t="s">
        <v>688</v>
      </c>
      <c r="B35" s="61"/>
    </row>
    <row r="36" spans="1:2" s="52" customFormat="1" ht="19.5" customHeight="1">
      <c r="A36" s="69" t="s">
        <v>689</v>
      </c>
      <c r="B36" s="61"/>
    </row>
    <row r="37" spans="1:2" s="52" customFormat="1" ht="19.5" customHeight="1">
      <c r="A37" s="69" t="s">
        <v>690</v>
      </c>
      <c r="B37" s="61"/>
    </row>
    <row r="38" spans="1:2" s="52" customFormat="1" ht="19.5" customHeight="1">
      <c r="A38" s="69" t="s">
        <v>691</v>
      </c>
      <c r="B38" s="61"/>
    </row>
    <row r="39" spans="1:2" s="52" customFormat="1" ht="19.5" customHeight="1">
      <c r="A39" s="69" t="s">
        <v>692</v>
      </c>
      <c r="B39" s="61"/>
    </row>
    <row r="40" spans="1:2" s="52" customFormat="1" ht="19.5" customHeight="1">
      <c r="A40" s="69" t="s">
        <v>693</v>
      </c>
      <c r="B40" s="61"/>
    </row>
    <row r="41" spans="1:2" s="52" customFormat="1" ht="19.5" customHeight="1">
      <c r="A41" s="69" t="s">
        <v>694</v>
      </c>
      <c r="B41" s="61"/>
    </row>
    <row r="42" spans="1:2" s="52" customFormat="1" ht="19.5" customHeight="1">
      <c r="A42" s="69" t="s">
        <v>695</v>
      </c>
      <c r="B42" s="61"/>
    </row>
    <row r="43" spans="1:2" s="52" customFormat="1" ht="19.5" customHeight="1">
      <c r="A43" s="69" t="s">
        <v>696</v>
      </c>
      <c r="B43" s="61"/>
    </row>
    <row r="44" spans="1:2" s="52" customFormat="1" ht="19.5" customHeight="1">
      <c r="A44" s="69" t="s">
        <v>697</v>
      </c>
      <c r="B44" s="61"/>
    </row>
    <row r="45" spans="1:2" s="52" customFormat="1" ht="19.5" customHeight="1">
      <c r="A45" s="69" t="s">
        <v>698</v>
      </c>
      <c r="B45" s="61">
        <f>B46</f>
        <v>27024</v>
      </c>
    </row>
    <row r="46" spans="1:2" s="67" customFormat="1" ht="19.5" customHeight="1">
      <c r="A46" s="69" t="s">
        <v>699</v>
      </c>
      <c r="B46" s="61">
        <f>SUM(B47:B55)</f>
        <v>27024</v>
      </c>
    </row>
    <row r="47" spans="1:2" s="52" customFormat="1" ht="19.5" customHeight="1">
      <c r="A47" s="72" t="s">
        <v>700</v>
      </c>
      <c r="B47" s="73">
        <v>20423</v>
      </c>
    </row>
    <row r="48" spans="1:2" s="52" customFormat="1" ht="19.5" customHeight="1">
      <c r="A48" s="72" t="s">
        <v>701</v>
      </c>
      <c r="B48" s="73">
        <v>1000</v>
      </c>
    </row>
    <row r="49" spans="1:2" s="52" customFormat="1" ht="19.5" customHeight="1">
      <c r="A49" s="72" t="s">
        <v>702</v>
      </c>
      <c r="B49" s="73">
        <v>1081</v>
      </c>
    </row>
    <row r="50" spans="1:2" s="52" customFormat="1" ht="19.5" customHeight="1">
      <c r="A50" s="72" t="s">
        <v>703</v>
      </c>
      <c r="B50" s="73"/>
    </row>
    <row r="51" spans="1:2" s="52" customFormat="1" ht="19.5" customHeight="1">
      <c r="A51" s="72" t="s">
        <v>704</v>
      </c>
      <c r="B51" s="73">
        <v>490</v>
      </c>
    </row>
    <row r="52" spans="1:2" s="52" customFormat="1" ht="19.5" customHeight="1">
      <c r="A52" s="72" t="s">
        <v>705</v>
      </c>
      <c r="B52" s="73"/>
    </row>
    <row r="53" spans="1:2" s="52" customFormat="1" ht="19.5" customHeight="1">
      <c r="A53" s="72" t="s">
        <v>706</v>
      </c>
      <c r="B53" s="73"/>
    </row>
    <row r="54" spans="1:2" s="52" customFormat="1" ht="19.5" customHeight="1">
      <c r="A54" s="72" t="s">
        <v>707</v>
      </c>
      <c r="B54" s="73"/>
    </row>
    <row r="55" spans="1:2" s="52" customFormat="1" ht="19.5" customHeight="1">
      <c r="A55" s="72" t="s">
        <v>708</v>
      </c>
      <c r="B55" s="73">
        <v>4030</v>
      </c>
    </row>
    <row r="56" spans="1:2" s="52" customFormat="1" ht="19.5" customHeight="1">
      <c r="A56" s="72" t="s">
        <v>709</v>
      </c>
      <c r="B56" s="73"/>
    </row>
    <row r="57" spans="1:2" s="52" customFormat="1" ht="19.5" customHeight="1">
      <c r="A57" s="72" t="s">
        <v>710</v>
      </c>
      <c r="B57" s="73"/>
    </row>
    <row r="58" spans="1:2" s="52" customFormat="1" ht="19.5" customHeight="1">
      <c r="A58" s="72" t="s">
        <v>711</v>
      </c>
      <c r="B58" s="73"/>
    </row>
    <row r="59" spans="1:2" s="52" customFormat="1" ht="19.5" customHeight="1">
      <c r="A59" s="69" t="s">
        <v>712</v>
      </c>
      <c r="B59" s="61"/>
    </row>
    <row r="60" spans="1:2" s="52" customFormat="1" ht="19.5" customHeight="1">
      <c r="A60" s="72" t="s">
        <v>700</v>
      </c>
      <c r="B60" s="61"/>
    </row>
    <row r="61" spans="1:2" s="52" customFormat="1" ht="19.5" customHeight="1">
      <c r="A61" s="72" t="s">
        <v>701</v>
      </c>
      <c r="B61" s="61"/>
    </row>
    <row r="62" spans="1:2" s="52" customFormat="1" ht="19.5" customHeight="1">
      <c r="A62" s="72" t="s">
        <v>713</v>
      </c>
      <c r="B62" s="61"/>
    </row>
    <row r="63" spans="1:2" s="52" customFormat="1" ht="19.5" customHeight="1">
      <c r="A63" s="69" t="s">
        <v>714</v>
      </c>
      <c r="B63" s="61"/>
    </row>
    <row r="64" spans="1:2" s="52" customFormat="1" ht="19.5" customHeight="1">
      <c r="A64" s="69" t="s">
        <v>715</v>
      </c>
      <c r="B64" s="61"/>
    </row>
    <row r="65" spans="1:2" s="52" customFormat="1" ht="19.5" customHeight="1">
      <c r="A65" s="72" t="s">
        <v>716</v>
      </c>
      <c r="B65" s="61"/>
    </row>
    <row r="66" spans="1:2" s="52" customFormat="1" ht="19.5" customHeight="1">
      <c r="A66" s="72" t="s">
        <v>717</v>
      </c>
      <c r="B66" s="61"/>
    </row>
    <row r="67" spans="1:2" s="52" customFormat="1" ht="19.5" customHeight="1">
      <c r="A67" s="72" t="s">
        <v>718</v>
      </c>
      <c r="B67" s="61"/>
    </row>
    <row r="68" spans="1:2" s="52" customFormat="1" ht="19.5" customHeight="1">
      <c r="A68" s="72" t="s">
        <v>719</v>
      </c>
      <c r="B68" s="61"/>
    </row>
    <row r="69" spans="1:2" s="52" customFormat="1" ht="19.5" customHeight="1">
      <c r="A69" s="72" t="s">
        <v>720</v>
      </c>
      <c r="B69" s="61"/>
    </row>
    <row r="70" spans="1:2" s="52" customFormat="1" ht="19.5" customHeight="1">
      <c r="A70" s="69" t="s">
        <v>721</v>
      </c>
      <c r="B70" s="61"/>
    </row>
    <row r="71" spans="1:2" s="52" customFormat="1" ht="19.5" customHeight="1">
      <c r="A71" s="69" t="s">
        <v>722</v>
      </c>
      <c r="B71" s="61"/>
    </row>
    <row r="72" spans="1:2" s="52" customFormat="1" ht="19.5" customHeight="1">
      <c r="A72" s="69" t="s">
        <v>723</v>
      </c>
      <c r="B72" s="61"/>
    </row>
    <row r="73" spans="1:2" s="52" customFormat="1" ht="19.5" customHeight="1">
      <c r="A73" s="69" t="s">
        <v>724</v>
      </c>
      <c r="B73" s="61"/>
    </row>
    <row r="74" spans="1:2" s="52" customFormat="1" ht="19.5" customHeight="1">
      <c r="A74" s="69" t="s">
        <v>725</v>
      </c>
      <c r="B74" s="61"/>
    </row>
    <row r="75" spans="1:2" s="52" customFormat="1" ht="19.5" customHeight="1">
      <c r="A75" s="71" t="s">
        <v>700</v>
      </c>
      <c r="B75" s="61"/>
    </row>
    <row r="76" spans="1:2" s="52" customFormat="1" ht="19.5" customHeight="1">
      <c r="A76" s="71" t="s">
        <v>701</v>
      </c>
      <c r="B76" s="61"/>
    </row>
    <row r="77" spans="1:2" s="52" customFormat="1" ht="19.5" customHeight="1">
      <c r="A77" s="71" t="s">
        <v>726</v>
      </c>
      <c r="B77" s="61"/>
    </row>
    <row r="78" spans="1:2" s="52" customFormat="1" ht="19.5" customHeight="1">
      <c r="A78" s="69" t="s">
        <v>727</v>
      </c>
      <c r="B78" s="61"/>
    </row>
    <row r="79" spans="1:2" s="52" customFormat="1" ht="19.5" customHeight="1">
      <c r="A79" s="71" t="s">
        <v>700</v>
      </c>
      <c r="B79" s="61"/>
    </row>
    <row r="80" spans="1:2" s="52" customFormat="1" ht="19.5" customHeight="1">
      <c r="A80" s="71" t="s">
        <v>701</v>
      </c>
      <c r="B80" s="61"/>
    </row>
    <row r="81" spans="1:2" s="52" customFormat="1" ht="19.5" customHeight="1">
      <c r="A81" s="71" t="s">
        <v>728</v>
      </c>
      <c r="B81" s="61"/>
    </row>
    <row r="82" spans="1:2" s="52" customFormat="1" ht="19.5" customHeight="1">
      <c r="A82" s="69" t="s">
        <v>729</v>
      </c>
      <c r="B82" s="61"/>
    </row>
    <row r="83" spans="1:2" s="52" customFormat="1" ht="19.5" customHeight="1">
      <c r="A83" s="71" t="s">
        <v>716</v>
      </c>
      <c r="B83" s="61"/>
    </row>
    <row r="84" spans="1:2" s="52" customFormat="1" ht="19.5" customHeight="1">
      <c r="A84" s="71" t="s">
        <v>717</v>
      </c>
      <c r="B84" s="61"/>
    </row>
    <row r="85" spans="1:2" s="52" customFormat="1" ht="19.5" customHeight="1">
      <c r="A85" s="71" t="s">
        <v>718</v>
      </c>
      <c r="B85" s="61"/>
    </row>
    <row r="86" spans="1:2" s="52" customFormat="1" ht="19.5" customHeight="1">
      <c r="A86" s="71" t="s">
        <v>719</v>
      </c>
      <c r="B86" s="61"/>
    </row>
    <row r="87" spans="1:2" s="52" customFormat="1" ht="19.5" customHeight="1">
      <c r="A87" s="71" t="s">
        <v>730</v>
      </c>
      <c r="B87" s="61"/>
    </row>
    <row r="88" spans="1:2" s="52" customFormat="1" ht="19.5" customHeight="1">
      <c r="A88" s="69" t="s">
        <v>731</v>
      </c>
      <c r="B88" s="61"/>
    </row>
    <row r="89" spans="1:2" s="52" customFormat="1" ht="19.5" customHeight="1">
      <c r="A89" s="71" t="s">
        <v>722</v>
      </c>
      <c r="B89" s="61"/>
    </row>
    <row r="90" spans="1:2" s="52" customFormat="1" ht="19.5" customHeight="1">
      <c r="A90" s="71" t="s">
        <v>732</v>
      </c>
      <c r="B90" s="61"/>
    </row>
    <row r="91" spans="1:2" s="52" customFormat="1" ht="19.5" customHeight="1">
      <c r="A91" s="71" t="s">
        <v>733</v>
      </c>
      <c r="B91" s="61"/>
    </row>
    <row r="92" spans="1:2" s="52" customFormat="1" ht="19.5" customHeight="1">
      <c r="A92" s="71" t="s">
        <v>700</v>
      </c>
      <c r="B92" s="61"/>
    </row>
    <row r="93" spans="1:2" s="52" customFormat="1" ht="19.5" customHeight="1">
      <c r="A93" s="71" t="s">
        <v>701</v>
      </c>
      <c r="B93" s="61"/>
    </row>
    <row r="94" spans="1:2" s="52" customFormat="1" ht="19.5" customHeight="1">
      <c r="A94" s="71" t="s">
        <v>702</v>
      </c>
      <c r="B94" s="61"/>
    </row>
    <row r="95" spans="1:2" s="52" customFormat="1" ht="19.5" customHeight="1">
      <c r="A95" s="71" t="s">
        <v>703</v>
      </c>
      <c r="B95" s="61"/>
    </row>
    <row r="96" spans="1:2" s="52" customFormat="1" ht="19.5" customHeight="1">
      <c r="A96" s="71" t="s">
        <v>706</v>
      </c>
      <c r="B96" s="61"/>
    </row>
    <row r="97" spans="1:2" s="52" customFormat="1" ht="19.5" customHeight="1">
      <c r="A97" s="71" t="s">
        <v>708</v>
      </c>
      <c r="B97" s="61"/>
    </row>
    <row r="98" spans="1:2" s="52" customFormat="1" ht="19.5" customHeight="1">
      <c r="A98" s="71" t="s">
        <v>709</v>
      </c>
      <c r="B98" s="61"/>
    </row>
    <row r="99" spans="1:2" s="52" customFormat="1" ht="19.5" customHeight="1">
      <c r="A99" s="71" t="s">
        <v>734</v>
      </c>
      <c r="B99" s="61"/>
    </row>
    <row r="100" spans="1:2" s="52" customFormat="1" ht="19.5" customHeight="1">
      <c r="A100" s="69" t="s">
        <v>735</v>
      </c>
      <c r="B100" s="61"/>
    </row>
    <row r="101" spans="1:2" s="52" customFormat="1" ht="19.5" customHeight="1">
      <c r="A101" s="72" t="s">
        <v>736</v>
      </c>
      <c r="B101" s="61"/>
    </row>
    <row r="102" spans="1:2" s="52" customFormat="1" ht="19.5" customHeight="1">
      <c r="A102" s="72" t="s">
        <v>681</v>
      </c>
      <c r="B102" s="61"/>
    </row>
    <row r="103" spans="1:2" s="52" customFormat="1" ht="19.5" customHeight="1">
      <c r="A103" s="72" t="s">
        <v>737</v>
      </c>
      <c r="B103" s="61"/>
    </row>
    <row r="104" spans="1:2" s="52" customFormat="1" ht="19.5" customHeight="1">
      <c r="A104" s="72" t="s">
        <v>738</v>
      </c>
      <c r="B104" s="61"/>
    </row>
    <row r="105" spans="1:2" s="52" customFormat="1" ht="19.5" customHeight="1">
      <c r="A105" s="72" t="s">
        <v>739</v>
      </c>
      <c r="B105" s="61"/>
    </row>
    <row r="106" spans="1:2" s="52" customFormat="1" ht="19.5" customHeight="1">
      <c r="A106" s="72" t="s">
        <v>740</v>
      </c>
      <c r="B106" s="61"/>
    </row>
    <row r="107" spans="1:2" s="52" customFormat="1" ht="19.5" customHeight="1">
      <c r="A107" s="72" t="s">
        <v>681</v>
      </c>
      <c r="B107" s="61"/>
    </row>
    <row r="108" spans="1:2" s="52" customFormat="1" ht="19.5" customHeight="1">
      <c r="A108" s="72" t="s">
        <v>737</v>
      </c>
      <c r="B108" s="61"/>
    </row>
    <row r="109" spans="1:2" s="52" customFormat="1" ht="19.5" customHeight="1">
      <c r="A109" s="72" t="s">
        <v>741</v>
      </c>
      <c r="B109" s="61"/>
    </row>
    <row r="110" spans="1:2" s="52" customFormat="1" ht="19.5" customHeight="1">
      <c r="A110" s="72" t="s">
        <v>742</v>
      </c>
      <c r="B110" s="61"/>
    </row>
    <row r="111" spans="1:2" s="52" customFormat="1" ht="19.5" customHeight="1">
      <c r="A111" s="72" t="s">
        <v>743</v>
      </c>
      <c r="B111" s="61"/>
    </row>
    <row r="112" spans="1:2" s="52" customFormat="1" ht="19.5" customHeight="1">
      <c r="A112" s="72" t="s">
        <v>744</v>
      </c>
      <c r="B112" s="61"/>
    </row>
    <row r="113" spans="1:2" s="52" customFormat="1" ht="19.5" customHeight="1">
      <c r="A113" s="72" t="s">
        <v>745</v>
      </c>
      <c r="B113" s="61"/>
    </row>
    <row r="114" spans="1:2" s="52" customFormat="1" ht="19.5" customHeight="1">
      <c r="A114" s="72" t="s">
        <v>746</v>
      </c>
      <c r="B114" s="61"/>
    </row>
    <row r="115" spans="1:2" s="52" customFormat="1" ht="19.5" customHeight="1">
      <c r="A115" s="72" t="s">
        <v>747</v>
      </c>
      <c r="B115" s="61"/>
    </row>
    <row r="116" spans="1:2" s="52" customFormat="1" ht="19.5" customHeight="1">
      <c r="A116" s="70" t="s">
        <v>748</v>
      </c>
      <c r="B116" s="61"/>
    </row>
    <row r="117" spans="1:2" s="52" customFormat="1" ht="19.5" customHeight="1">
      <c r="A117" s="72" t="s">
        <v>749</v>
      </c>
      <c r="B117" s="61"/>
    </row>
    <row r="118" spans="1:2" s="52" customFormat="1" ht="19.5" customHeight="1">
      <c r="A118" s="72" t="s">
        <v>750</v>
      </c>
      <c r="B118" s="61"/>
    </row>
    <row r="119" spans="1:2" s="52" customFormat="1" ht="19.5" customHeight="1">
      <c r="A119" s="72" t="s">
        <v>751</v>
      </c>
      <c r="B119" s="61"/>
    </row>
    <row r="120" spans="1:2" s="52" customFormat="1" ht="19.5" customHeight="1">
      <c r="A120" s="72" t="s">
        <v>752</v>
      </c>
      <c r="B120" s="61"/>
    </row>
    <row r="121" spans="1:2" s="52" customFormat="1" ht="19.5" customHeight="1">
      <c r="A121" s="72" t="s">
        <v>753</v>
      </c>
      <c r="B121" s="61"/>
    </row>
    <row r="122" spans="1:2" s="52" customFormat="1" ht="19.5" customHeight="1">
      <c r="A122" s="72" t="s">
        <v>754</v>
      </c>
      <c r="B122" s="61"/>
    </row>
    <row r="123" spans="1:2" s="52" customFormat="1" ht="19.5" customHeight="1">
      <c r="A123" s="72" t="s">
        <v>752</v>
      </c>
      <c r="B123" s="61"/>
    </row>
    <row r="124" spans="1:2" s="52" customFormat="1" ht="19.5" customHeight="1">
      <c r="A124" s="72" t="s">
        <v>755</v>
      </c>
      <c r="B124" s="61"/>
    </row>
    <row r="125" spans="1:2" s="52" customFormat="1" ht="19.5" customHeight="1">
      <c r="A125" s="72" t="s">
        <v>756</v>
      </c>
      <c r="B125" s="61"/>
    </row>
    <row r="126" spans="1:2" s="52" customFormat="1" ht="19.5" customHeight="1">
      <c r="A126" s="72" t="s">
        <v>757</v>
      </c>
      <c r="B126" s="61"/>
    </row>
    <row r="127" spans="1:2" s="52" customFormat="1" ht="19.5" customHeight="1">
      <c r="A127" s="72" t="s">
        <v>758</v>
      </c>
      <c r="B127" s="61"/>
    </row>
    <row r="128" spans="1:2" s="52" customFormat="1" ht="19.5" customHeight="1">
      <c r="A128" s="72" t="s">
        <v>759</v>
      </c>
      <c r="B128" s="61"/>
    </row>
    <row r="129" spans="1:2" s="52" customFormat="1" ht="19.5" customHeight="1">
      <c r="A129" s="72" t="s">
        <v>760</v>
      </c>
      <c r="B129" s="61"/>
    </row>
    <row r="130" spans="1:2" s="52" customFormat="1" ht="19.5" customHeight="1">
      <c r="A130" s="72" t="s">
        <v>761</v>
      </c>
      <c r="B130" s="61"/>
    </row>
    <row r="131" spans="1:2" s="52" customFormat="1" ht="19.5" customHeight="1">
      <c r="A131" s="72" t="s">
        <v>762</v>
      </c>
      <c r="B131" s="61"/>
    </row>
    <row r="132" spans="1:2" s="52" customFormat="1" ht="19.5" customHeight="1">
      <c r="A132" s="72" t="s">
        <v>763</v>
      </c>
      <c r="B132" s="61"/>
    </row>
    <row r="133" spans="1:2" s="52" customFormat="1" ht="19.5" customHeight="1">
      <c r="A133" s="72" t="s">
        <v>764</v>
      </c>
      <c r="B133" s="61"/>
    </row>
    <row r="134" spans="1:2" s="52" customFormat="1" ht="19.5" customHeight="1">
      <c r="A134" s="72" t="s">
        <v>765</v>
      </c>
      <c r="B134" s="61"/>
    </row>
    <row r="135" spans="1:2" s="52" customFormat="1" ht="19.5" customHeight="1">
      <c r="A135" s="72" t="s">
        <v>766</v>
      </c>
      <c r="B135" s="61"/>
    </row>
    <row r="136" spans="1:2" s="52" customFormat="1" ht="19.5" customHeight="1">
      <c r="A136" s="72" t="s">
        <v>767</v>
      </c>
      <c r="B136" s="61"/>
    </row>
    <row r="137" spans="1:2" s="52" customFormat="1" ht="19.5" customHeight="1">
      <c r="A137" s="72" t="s">
        <v>768</v>
      </c>
      <c r="B137" s="61"/>
    </row>
    <row r="138" spans="1:2" s="52" customFormat="1" ht="19.5" customHeight="1">
      <c r="A138" s="72" t="s">
        <v>769</v>
      </c>
      <c r="B138" s="61"/>
    </row>
    <row r="139" spans="1:2" s="52" customFormat="1" ht="19.5" customHeight="1">
      <c r="A139" s="72" t="s">
        <v>770</v>
      </c>
      <c r="B139" s="61"/>
    </row>
    <row r="140" spans="1:2" s="52" customFormat="1" ht="19.5" customHeight="1">
      <c r="A140" s="72" t="s">
        <v>771</v>
      </c>
      <c r="B140" s="61"/>
    </row>
    <row r="141" spans="1:2" s="52" customFormat="1" ht="19.5" customHeight="1">
      <c r="A141" s="72" t="s">
        <v>772</v>
      </c>
      <c r="B141" s="61"/>
    </row>
    <row r="142" spans="1:2" s="52" customFormat="1" ht="19.5" customHeight="1">
      <c r="A142" s="72" t="s">
        <v>773</v>
      </c>
      <c r="B142" s="61"/>
    </row>
    <row r="143" spans="1:2" s="52" customFormat="1" ht="19.5" customHeight="1">
      <c r="A143" s="72" t="s">
        <v>774</v>
      </c>
      <c r="B143" s="61"/>
    </row>
    <row r="144" spans="1:2" s="52" customFormat="1" ht="19.5" customHeight="1">
      <c r="A144" s="72" t="s">
        <v>775</v>
      </c>
      <c r="B144" s="61"/>
    </row>
    <row r="145" spans="1:2" s="52" customFormat="1" ht="19.5" customHeight="1">
      <c r="A145" s="72" t="s">
        <v>776</v>
      </c>
      <c r="B145" s="61"/>
    </row>
    <row r="146" spans="1:2" s="52" customFormat="1" ht="19.5" customHeight="1">
      <c r="A146" s="72" t="s">
        <v>777</v>
      </c>
      <c r="B146" s="61"/>
    </row>
    <row r="147" spans="1:2" s="52" customFormat="1" ht="19.5" customHeight="1">
      <c r="A147" s="72" t="s">
        <v>778</v>
      </c>
      <c r="B147" s="61"/>
    </row>
    <row r="148" spans="1:2" s="52" customFormat="1" ht="19.5" customHeight="1">
      <c r="A148" s="72" t="s">
        <v>779</v>
      </c>
      <c r="B148" s="61"/>
    </row>
    <row r="149" spans="1:2" s="52" customFormat="1" ht="19.5" customHeight="1">
      <c r="A149" s="72" t="s">
        <v>780</v>
      </c>
      <c r="B149" s="61"/>
    </row>
    <row r="150" spans="1:2" s="52" customFormat="1" ht="19.5" customHeight="1">
      <c r="A150" s="72" t="s">
        <v>781</v>
      </c>
      <c r="B150" s="61"/>
    </row>
    <row r="151" spans="1:2" s="52" customFormat="1" ht="19.5" customHeight="1">
      <c r="A151" s="72" t="s">
        <v>782</v>
      </c>
      <c r="B151" s="61"/>
    </row>
    <row r="152" spans="1:2" s="52" customFormat="1" ht="19.5" customHeight="1">
      <c r="A152" s="72" t="s">
        <v>783</v>
      </c>
      <c r="B152" s="61"/>
    </row>
    <row r="153" spans="1:2" s="52" customFormat="1" ht="19.5" customHeight="1">
      <c r="A153" s="72" t="s">
        <v>784</v>
      </c>
      <c r="B153" s="61"/>
    </row>
    <row r="154" spans="1:2" s="52" customFormat="1" ht="19.5" customHeight="1">
      <c r="A154" s="72" t="s">
        <v>785</v>
      </c>
      <c r="B154" s="61"/>
    </row>
    <row r="155" spans="1:2" s="52" customFormat="1" ht="19.5" customHeight="1">
      <c r="A155" s="72" t="s">
        <v>786</v>
      </c>
      <c r="B155" s="61"/>
    </row>
    <row r="156" spans="1:2" s="52" customFormat="1" ht="19.5" customHeight="1">
      <c r="A156" s="72" t="s">
        <v>787</v>
      </c>
      <c r="B156" s="61"/>
    </row>
    <row r="157" spans="1:2" s="52" customFormat="1" ht="19.5" customHeight="1">
      <c r="A157" s="72" t="s">
        <v>788</v>
      </c>
      <c r="B157" s="61"/>
    </row>
    <row r="158" spans="1:2" s="52" customFormat="1" ht="19.5" customHeight="1">
      <c r="A158" s="71" t="s">
        <v>750</v>
      </c>
      <c r="B158" s="61"/>
    </row>
    <row r="159" spans="1:2" s="52" customFormat="1" ht="19.5" customHeight="1">
      <c r="A159" s="71" t="s">
        <v>789</v>
      </c>
      <c r="B159" s="61"/>
    </row>
    <row r="160" spans="1:2" s="52" customFormat="1" ht="19.5" customHeight="1">
      <c r="A160" s="72" t="s">
        <v>790</v>
      </c>
      <c r="B160" s="61"/>
    </row>
    <row r="161" spans="1:2" s="52" customFormat="1" ht="19.5" customHeight="1">
      <c r="A161" s="71" t="s">
        <v>750</v>
      </c>
      <c r="B161" s="61"/>
    </row>
    <row r="162" spans="1:2" s="52" customFormat="1" ht="19.5" customHeight="1">
      <c r="A162" s="71" t="s">
        <v>791</v>
      </c>
      <c r="B162" s="61"/>
    </row>
    <row r="163" spans="1:2" s="52" customFormat="1" ht="19.5" customHeight="1">
      <c r="A163" s="72" t="s">
        <v>792</v>
      </c>
      <c r="B163" s="61"/>
    </row>
    <row r="164" spans="1:2" s="52" customFormat="1" ht="19.5" customHeight="1">
      <c r="A164" s="72" t="s">
        <v>793</v>
      </c>
      <c r="B164" s="61"/>
    </row>
    <row r="165" spans="1:2" s="52" customFormat="1" ht="19.5" customHeight="1">
      <c r="A165" s="71" t="s">
        <v>759</v>
      </c>
      <c r="B165" s="61"/>
    </row>
    <row r="166" spans="1:2" s="52" customFormat="1" ht="19.5" customHeight="1">
      <c r="A166" s="71" t="s">
        <v>761</v>
      </c>
      <c r="B166" s="61"/>
    </row>
    <row r="167" spans="1:2" s="52" customFormat="1" ht="19.5" customHeight="1">
      <c r="A167" s="71" t="s">
        <v>794</v>
      </c>
      <c r="B167" s="61"/>
    </row>
    <row r="168" spans="1:2" s="52" customFormat="1" ht="19.5" customHeight="1">
      <c r="A168" s="70" t="s">
        <v>795</v>
      </c>
      <c r="B168" s="61"/>
    </row>
    <row r="169" spans="1:2" s="52" customFormat="1" ht="19.5" customHeight="1">
      <c r="A169" s="72" t="s">
        <v>796</v>
      </c>
      <c r="B169" s="61"/>
    </row>
    <row r="170" spans="1:2" s="52" customFormat="1" ht="19.5" customHeight="1">
      <c r="A170" s="72" t="s">
        <v>797</v>
      </c>
      <c r="B170" s="61"/>
    </row>
    <row r="171" spans="1:2" s="52" customFormat="1" ht="19.5" customHeight="1">
      <c r="A171" s="72" t="s">
        <v>798</v>
      </c>
      <c r="B171" s="61"/>
    </row>
    <row r="172" spans="1:2" s="52" customFormat="1" ht="19.5" customHeight="1">
      <c r="A172" s="70" t="s">
        <v>799</v>
      </c>
      <c r="B172" s="61"/>
    </row>
    <row r="173" spans="1:2" s="52" customFormat="1" ht="19.5" customHeight="1">
      <c r="A173" s="72" t="s">
        <v>800</v>
      </c>
      <c r="B173" s="61"/>
    </row>
    <row r="174" spans="1:2" s="52" customFormat="1" ht="19.5" customHeight="1">
      <c r="A174" s="72" t="s">
        <v>801</v>
      </c>
      <c r="B174" s="61"/>
    </row>
    <row r="175" spans="1:2" s="52" customFormat="1" ht="19.5" customHeight="1">
      <c r="A175" s="72" t="s">
        <v>802</v>
      </c>
      <c r="B175" s="61"/>
    </row>
    <row r="176" spans="1:2" s="52" customFormat="1" ht="19.5" customHeight="1">
      <c r="A176" s="72" t="s">
        <v>803</v>
      </c>
      <c r="B176" s="61"/>
    </row>
    <row r="177" spans="1:2" s="52" customFormat="1" ht="19.5" customHeight="1">
      <c r="A177" s="72" t="s">
        <v>804</v>
      </c>
      <c r="B177" s="61"/>
    </row>
    <row r="178" spans="1:2" s="52" customFormat="1" ht="19.5" customHeight="1">
      <c r="A178" s="72" t="s">
        <v>805</v>
      </c>
      <c r="B178" s="61"/>
    </row>
    <row r="179" spans="1:2" s="52" customFormat="1" ht="19.5" customHeight="1">
      <c r="A179" s="72" t="s">
        <v>806</v>
      </c>
      <c r="B179" s="61"/>
    </row>
    <row r="180" spans="1:2" s="52" customFormat="1" ht="19.5" customHeight="1">
      <c r="A180" s="72" t="s">
        <v>807</v>
      </c>
      <c r="B180" s="61"/>
    </row>
    <row r="181" spans="1:2" s="52" customFormat="1" ht="19.5" customHeight="1">
      <c r="A181" s="72" t="s">
        <v>808</v>
      </c>
      <c r="B181" s="61"/>
    </row>
    <row r="182" spans="1:2" s="52" customFormat="1" ht="19.5" customHeight="1">
      <c r="A182" s="72" t="s">
        <v>809</v>
      </c>
      <c r="B182" s="61"/>
    </row>
    <row r="183" spans="1:2" s="52" customFormat="1" ht="19.5" customHeight="1">
      <c r="A183" s="72" t="s">
        <v>810</v>
      </c>
      <c r="B183" s="61"/>
    </row>
    <row r="184" spans="1:2" s="52" customFormat="1" ht="19.5" customHeight="1">
      <c r="A184" s="72" t="s">
        <v>811</v>
      </c>
      <c r="B184" s="61"/>
    </row>
    <row r="185" spans="1:2" s="52" customFormat="1" ht="19.5" customHeight="1">
      <c r="A185" s="72" t="s">
        <v>812</v>
      </c>
      <c r="B185" s="61"/>
    </row>
    <row r="186" spans="1:2" s="52" customFormat="1" ht="19.5" customHeight="1">
      <c r="A186" s="72" t="s">
        <v>813</v>
      </c>
      <c r="B186" s="61"/>
    </row>
    <row r="187" spans="1:2" s="52" customFormat="1" ht="19.5" customHeight="1">
      <c r="A187" s="72" t="s">
        <v>814</v>
      </c>
      <c r="B187" s="73"/>
    </row>
    <row r="188" spans="1:2" s="52" customFormat="1" ht="19.5" customHeight="1">
      <c r="A188" s="72" t="s">
        <v>815</v>
      </c>
      <c r="B188" s="73"/>
    </row>
    <row r="189" spans="1:2" s="52" customFormat="1" ht="19.5" customHeight="1">
      <c r="A189" s="72" t="s">
        <v>816</v>
      </c>
      <c r="B189" s="61"/>
    </row>
    <row r="190" spans="1:2" s="52" customFormat="1" ht="19.5" customHeight="1">
      <c r="A190" s="72" t="s">
        <v>817</v>
      </c>
      <c r="B190" s="61"/>
    </row>
    <row r="191" spans="1:2" s="52" customFormat="1" ht="19.5" customHeight="1">
      <c r="A191" s="72" t="s">
        <v>818</v>
      </c>
      <c r="B191" s="61"/>
    </row>
    <row r="192" spans="1:2" s="52" customFormat="1" ht="19.5" customHeight="1">
      <c r="A192" s="72" t="s">
        <v>819</v>
      </c>
      <c r="B192" s="61"/>
    </row>
    <row r="193" spans="1:2" s="52" customFormat="1" ht="19.5" customHeight="1">
      <c r="A193" s="72" t="s">
        <v>820</v>
      </c>
      <c r="B193" s="61"/>
    </row>
    <row r="194" spans="1:2" s="52" customFormat="1" ht="19.5" customHeight="1">
      <c r="A194" s="72" t="s">
        <v>821</v>
      </c>
      <c r="B194" s="61"/>
    </row>
    <row r="195" spans="1:2" s="52" customFormat="1" ht="19.5" customHeight="1">
      <c r="A195" s="72" t="s">
        <v>822</v>
      </c>
      <c r="B195" s="61"/>
    </row>
    <row r="196" spans="1:2" s="52" customFormat="1" ht="19.5" customHeight="1">
      <c r="A196" s="72" t="s">
        <v>823</v>
      </c>
      <c r="B196" s="61"/>
    </row>
    <row r="197" spans="1:2" s="52" customFormat="1" ht="19.5" customHeight="1">
      <c r="A197" s="70" t="s">
        <v>824</v>
      </c>
      <c r="B197" s="61">
        <v>3668</v>
      </c>
    </row>
    <row r="198" spans="1:2" s="52" customFormat="1" ht="19.5" customHeight="1">
      <c r="A198" s="70" t="s">
        <v>825</v>
      </c>
      <c r="B198" s="61"/>
    </row>
    <row r="199" spans="1:2" s="52" customFormat="1" ht="19.5" customHeight="1">
      <c r="A199" s="70" t="s">
        <v>826</v>
      </c>
      <c r="B199" s="61"/>
    </row>
    <row r="200" spans="1:2" s="52" customFormat="1" ht="19.5" customHeight="1">
      <c r="A200" s="70" t="s">
        <v>827</v>
      </c>
      <c r="B200" s="61"/>
    </row>
    <row r="201" spans="1:2" s="52" customFormat="1" ht="19.5" customHeight="1">
      <c r="A201" s="70" t="s">
        <v>828</v>
      </c>
      <c r="B201" s="73">
        <v>3668</v>
      </c>
    </row>
    <row r="202" spans="1:2" s="52" customFormat="1" ht="19.5" customHeight="1">
      <c r="A202" s="70" t="s">
        <v>829</v>
      </c>
      <c r="B202" s="61"/>
    </row>
    <row r="203" spans="1:2" s="52" customFormat="1" ht="19.5" customHeight="1">
      <c r="A203" s="70" t="s">
        <v>830</v>
      </c>
      <c r="B203" s="61"/>
    </row>
    <row r="204" spans="1:2" s="52" customFormat="1" ht="19.5" customHeight="1">
      <c r="A204" s="70" t="s">
        <v>831</v>
      </c>
      <c r="B204" s="61"/>
    </row>
    <row r="205" spans="1:2" s="52" customFormat="1" ht="19.5" customHeight="1">
      <c r="A205" s="70" t="s">
        <v>832</v>
      </c>
      <c r="B205" s="61"/>
    </row>
    <row r="206" spans="1:2" s="52" customFormat="1" ht="19.5" customHeight="1">
      <c r="A206" s="70" t="s">
        <v>833</v>
      </c>
      <c r="B206" s="61"/>
    </row>
    <row r="207" spans="1:2" s="52" customFormat="1" ht="19.5" customHeight="1">
      <c r="A207" s="70" t="s">
        <v>834</v>
      </c>
      <c r="B207" s="61"/>
    </row>
    <row r="208" spans="1:2" s="52" customFormat="1" ht="19.5" customHeight="1">
      <c r="A208" s="70" t="s">
        <v>835</v>
      </c>
      <c r="B208" s="61"/>
    </row>
    <row r="209" spans="1:2" s="52" customFormat="1" ht="19.5" customHeight="1">
      <c r="A209" s="70" t="s">
        <v>836</v>
      </c>
      <c r="B209" s="61"/>
    </row>
    <row r="210" spans="1:2" s="52" customFormat="1" ht="19.5" customHeight="1">
      <c r="A210" s="70" t="s">
        <v>837</v>
      </c>
      <c r="B210" s="61"/>
    </row>
    <row r="211" spans="1:2" s="52" customFormat="1" ht="19.5" customHeight="1">
      <c r="A211" s="70" t="s">
        <v>838</v>
      </c>
      <c r="B211" s="61"/>
    </row>
    <row r="212" spans="1:2" s="52" customFormat="1" ht="19.5" customHeight="1">
      <c r="A212" s="70" t="s">
        <v>839</v>
      </c>
      <c r="B212" s="61"/>
    </row>
    <row r="213" spans="1:2" s="52" customFormat="1" ht="19.5" customHeight="1">
      <c r="A213" s="70" t="s">
        <v>840</v>
      </c>
      <c r="B213" s="61"/>
    </row>
    <row r="214" spans="1:2" s="52" customFormat="1" ht="19.5" customHeight="1">
      <c r="A214" s="70" t="s">
        <v>841</v>
      </c>
      <c r="B214" s="61">
        <v>12</v>
      </c>
    </row>
    <row r="215" spans="1:2" s="52" customFormat="1" ht="19.5" customHeight="1">
      <c r="A215" s="70" t="s">
        <v>842</v>
      </c>
      <c r="B215" s="61"/>
    </row>
    <row r="216" spans="1:2" s="52" customFormat="1" ht="19.5" customHeight="1">
      <c r="A216" s="70" t="s">
        <v>843</v>
      </c>
      <c r="B216" s="61"/>
    </row>
    <row r="217" spans="1:2" s="52" customFormat="1" ht="19.5" customHeight="1">
      <c r="A217" s="70" t="s">
        <v>844</v>
      </c>
      <c r="B217" s="61"/>
    </row>
    <row r="218" spans="1:2" s="52" customFormat="1" ht="19.5" customHeight="1">
      <c r="A218" s="70" t="s">
        <v>845</v>
      </c>
      <c r="B218" s="61">
        <v>12</v>
      </c>
    </row>
    <row r="219" spans="1:2" s="52" customFormat="1" ht="19.5" customHeight="1">
      <c r="A219" s="70" t="s">
        <v>846</v>
      </c>
      <c r="B219" s="61"/>
    </row>
    <row r="220" spans="1:2" s="52" customFormat="1" ht="19.5" customHeight="1">
      <c r="A220" s="70" t="s">
        <v>847</v>
      </c>
      <c r="B220" s="61"/>
    </row>
    <row r="221" spans="1:2" s="52" customFormat="1" ht="19.5" customHeight="1">
      <c r="A221" s="70" t="s">
        <v>848</v>
      </c>
      <c r="B221" s="61"/>
    </row>
    <row r="222" spans="1:2" s="52" customFormat="1" ht="19.5" customHeight="1">
      <c r="A222" s="70" t="s">
        <v>849</v>
      </c>
      <c r="B222" s="61"/>
    </row>
    <row r="223" spans="1:2" s="52" customFormat="1" ht="19.5" customHeight="1">
      <c r="A223" s="70" t="s">
        <v>850</v>
      </c>
      <c r="B223" s="61"/>
    </row>
    <row r="224" spans="1:2" s="52" customFormat="1" ht="19.5" customHeight="1">
      <c r="A224" s="70" t="s">
        <v>851</v>
      </c>
      <c r="B224" s="61"/>
    </row>
    <row r="225" spans="1:2" s="52" customFormat="1" ht="19.5" customHeight="1">
      <c r="A225" s="70" t="s">
        <v>852</v>
      </c>
      <c r="B225" s="61"/>
    </row>
    <row r="226" spans="1:2" s="52" customFormat="1" ht="19.5" customHeight="1">
      <c r="A226" s="70" t="s">
        <v>853</v>
      </c>
      <c r="B226" s="61"/>
    </row>
    <row r="227" spans="1:2" s="52" customFormat="1" ht="19.5" customHeight="1">
      <c r="A227" s="70" t="s">
        <v>854</v>
      </c>
      <c r="B227" s="61"/>
    </row>
    <row r="228" spans="1:2" s="52" customFormat="1" ht="19.5" customHeight="1">
      <c r="A228" s="70" t="s">
        <v>855</v>
      </c>
      <c r="B228" s="61"/>
    </row>
    <row r="229" spans="1:2" s="52" customFormat="1" ht="19.5" customHeight="1">
      <c r="A229" s="70" t="s">
        <v>856</v>
      </c>
      <c r="B229" s="61"/>
    </row>
    <row r="230" spans="1:2" s="52" customFormat="1" ht="19.5" customHeight="1">
      <c r="A230" s="70" t="s">
        <v>857</v>
      </c>
      <c r="B230" s="61"/>
    </row>
    <row r="231" spans="1:2" s="52" customFormat="1" ht="19.5" customHeight="1">
      <c r="A231" s="70" t="s">
        <v>858</v>
      </c>
      <c r="B231" s="61"/>
    </row>
    <row r="232" spans="1:2" s="52" customFormat="1" ht="19.5" customHeight="1">
      <c r="A232" s="70" t="s">
        <v>859</v>
      </c>
      <c r="B232" s="61"/>
    </row>
    <row r="233" spans="1:2" s="52" customFormat="1" ht="19.5" customHeight="1">
      <c r="A233" s="70" t="s">
        <v>860</v>
      </c>
      <c r="B233" s="61"/>
    </row>
    <row r="234" spans="1:2" s="52" customFormat="1" ht="19.5" customHeight="1">
      <c r="A234" s="70" t="s">
        <v>861</v>
      </c>
      <c r="B234" s="61"/>
    </row>
    <row r="235" spans="1:2" s="52" customFormat="1" ht="19.5" customHeight="1">
      <c r="A235" s="70" t="s">
        <v>862</v>
      </c>
      <c r="B235" s="61"/>
    </row>
    <row r="236" spans="1:2" s="52" customFormat="1" ht="19.5" customHeight="1">
      <c r="A236" s="70" t="s">
        <v>863</v>
      </c>
      <c r="B236" s="61"/>
    </row>
    <row r="237" spans="1:2" s="52" customFormat="1" ht="19.5" customHeight="1">
      <c r="A237" s="70" t="s">
        <v>864</v>
      </c>
      <c r="B237" s="61"/>
    </row>
    <row r="238" spans="1:2" s="52" customFormat="1" ht="19.5" customHeight="1">
      <c r="A238" s="70" t="s">
        <v>865</v>
      </c>
      <c r="B238" s="61"/>
    </row>
    <row r="239" spans="1:2" s="52" customFormat="1" ht="19.5" customHeight="1">
      <c r="A239" s="70" t="s">
        <v>866</v>
      </c>
      <c r="B239" s="61"/>
    </row>
    <row r="240" spans="1:2" s="52" customFormat="1" ht="19.5" customHeight="1">
      <c r="A240" s="70" t="s">
        <v>867</v>
      </c>
      <c r="B240" s="61"/>
    </row>
    <row r="241" spans="1:2" s="52" customFormat="1" ht="19.5" customHeight="1">
      <c r="A241" s="70" t="s">
        <v>868</v>
      </c>
      <c r="B241" s="61"/>
    </row>
    <row r="242" spans="1:2" s="52" customFormat="1" ht="19.5" customHeight="1">
      <c r="A242" s="70" t="s">
        <v>869</v>
      </c>
      <c r="B242" s="61"/>
    </row>
    <row r="243" spans="1:2" s="52" customFormat="1" ht="19.5" customHeight="1">
      <c r="A243" s="70" t="s">
        <v>870</v>
      </c>
      <c r="B243" s="61"/>
    </row>
    <row r="244" spans="1:2" s="52" customFormat="1" ht="19.5" customHeight="1">
      <c r="A244" s="70" t="s">
        <v>871</v>
      </c>
      <c r="B244" s="61"/>
    </row>
    <row r="245" spans="1:2" s="52" customFormat="1" ht="19.5" customHeight="1">
      <c r="A245" s="70" t="s">
        <v>872</v>
      </c>
      <c r="B245" s="61"/>
    </row>
    <row r="246" spans="1:2" s="52" customFormat="1" ht="19.5" customHeight="1">
      <c r="A246" s="70" t="s">
        <v>873</v>
      </c>
      <c r="B246" s="61"/>
    </row>
    <row r="247" spans="1:2" s="52" customFormat="1" ht="19.5" customHeight="1">
      <c r="A247" s="70" t="s">
        <v>874</v>
      </c>
      <c r="B247" s="61"/>
    </row>
    <row r="248" spans="1:2" s="52" customFormat="1" ht="19.5" customHeight="1">
      <c r="A248" s="70" t="s">
        <v>875</v>
      </c>
      <c r="B248" s="61"/>
    </row>
    <row r="249" spans="1:2" s="52" customFormat="1" ht="19.5" customHeight="1">
      <c r="A249" s="70" t="s">
        <v>876</v>
      </c>
      <c r="B249" s="61"/>
    </row>
    <row r="250" spans="1:2" s="52" customFormat="1" ht="19.5" customHeight="1">
      <c r="A250" s="70" t="s">
        <v>877</v>
      </c>
      <c r="B250" s="61"/>
    </row>
    <row r="251" spans="1:2" s="52" customFormat="1" ht="19.5" customHeight="1">
      <c r="A251" s="70" t="s">
        <v>878</v>
      </c>
      <c r="B251" s="61"/>
    </row>
    <row r="252" spans="1:2" s="52" customFormat="1" ht="19.5" customHeight="1">
      <c r="A252" s="65" t="s">
        <v>879</v>
      </c>
      <c r="B252" s="66">
        <f>SUM(B6,B22,B34,B45,B100,B116,B168,B172,B197,B214,B231)</f>
        <v>30704</v>
      </c>
    </row>
    <row r="253" s="52" customFormat="1" ht="19.5" customHeight="1">
      <c r="B253" s="54"/>
    </row>
    <row r="254" s="52" customFormat="1" ht="19.5" customHeight="1">
      <c r="B254" s="54"/>
    </row>
    <row r="255" s="52" customFormat="1" ht="19.5" customHeight="1">
      <c r="B255" s="54"/>
    </row>
    <row r="256" s="52" customFormat="1" ht="19.5" customHeight="1">
      <c r="B256" s="54"/>
    </row>
    <row r="257" s="52" customFormat="1" ht="19.5" customHeight="1">
      <c r="B257" s="54"/>
    </row>
    <row r="258" s="52" customFormat="1" ht="19.5" customHeight="1">
      <c r="B258" s="54"/>
    </row>
    <row r="259" s="52" customFormat="1" ht="19.5" customHeight="1">
      <c r="B259" s="54"/>
    </row>
    <row r="260" s="52" customFormat="1" ht="19.5" customHeight="1">
      <c r="B260" s="54"/>
    </row>
    <row r="261" s="52" customFormat="1" ht="19.5" customHeight="1">
      <c r="B261" s="54"/>
    </row>
    <row r="262" s="52" customFormat="1" ht="19.5" customHeight="1">
      <c r="B262" s="54"/>
    </row>
    <row r="263" s="52" customFormat="1" ht="19.5" customHeight="1">
      <c r="B263" s="54"/>
    </row>
    <row r="264" s="52" customFormat="1" ht="19.5" customHeight="1">
      <c r="B264" s="54"/>
    </row>
    <row r="265" s="52" customFormat="1" ht="19.5" customHeight="1">
      <c r="B265" s="54"/>
    </row>
    <row r="266" s="52" customFormat="1" ht="19.5" customHeight="1">
      <c r="B266" s="54"/>
    </row>
    <row r="267" s="52" customFormat="1" ht="19.5" customHeight="1">
      <c r="B267" s="54"/>
    </row>
    <row r="268" s="52" customFormat="1" ht="19.5" customHeight="1">
      <c r="B268" s="54"/>
    </row>
    <row r="269" s="52" customFormat="1" ht="19.5" customHeight="1">
      <c r="B269" s="54"/>
    </row>
    <row r="270" s="52" customFormat="1" ht="19.5" customHeight="1">
      <c r="B270" s="54"/>
    </row>
    <row r="271" s="52" customFormat="1" ht="19.5" customHeight="1">
      <c r="B271" s="54"/>
    </row>
    <row r="272" s="52" customFormat="1" ht="19.5" customHeight="1">
      <c r="B272" s="54"/>
    </row>
    <row r="273" s="52" customFormat="1" ht="19.5" customHeight="1">
      <c r="B273" s="54"/>
    </row>
    <row r="274" s="52" customFormat="1" ht="19.5" customHeight="1">
      <c r="B274" s="54"/>
    </row>
    <row r="275" s="52" customFormat="1" ht="19.5" customHeight="1">
      <c r="B275" s="54"/>
    </row>
    <row r="276" s="52" customFormat="1" ht="19.5" customHeight="1">
      <c r="B276" s="54"/>
    </row>
    <row r="277" s="52" customFormat="1" ht="19.5" customHeight="1">
      <c r="B277" s="54"/>
    </row>
    <row r="278" s="52" customFormat="1" ht="19.5" customHeight="1">
      <c r="B278" s="54"/>
    </row>
    <row r="279" s="52" customFormat="1" ht="19.5" customHeight="1">
      <c r="B279" s="54"/>
    </row>
    <row r="280" s="52" customFormat="1" ht="19.5" customHeight="1">
      <c r="B280" s="54"/>
    </row>
    <row r="281" s="52" customFormat="1" ht="19.5" customHeight="1">
      <c r="B281" s="54"/>
    </row>
    <row r="282" s="52" customFormat="1" ht="19.5" customHeight="1">
      <c r="B282" s="54"/>
    </row>
    <row r="283" s="52" customFormat="1" ht="19.5" customHeight="1">
      <c r="B283" s="54"/>
    </row>
    <row r="284" s="52" customFormat="1" ht="19.5" customHeight="1">
      <c r="B284" s="54"/>
    </row>
    <row r="285" s="52" customFormat="1" ht="19.5" customHeight="1">
      <c r="B285" s="54"/>
    </row>
    <row r="286" s="52" customFormat="1" ht="19.5" customHeight="1">
      <c r="B286" s="54"/>
    </row>
    <row r="287" s="52" customFormat="1" ht="19.5" customHeight="1">
      <c r="B287" s="54"/>
    </row>
    <row r="288" s="52" customFormat="1" ht="19.5" customHeight="1">
      <c r="B288" s="54"/>
    </row>
    <row r="289" s="52" customFormat="1" ht="19.5" customHeight="1">
      <c r="B289" s="54"/>
    </row>
    <row r="290" s="52" customFormat="1" ht="19.5" customHeight="1">
      <c r="B290" s="54"/>
    </row>
    <row r="291" s="52" customFormat="1" ht="19.5" customHeight="1">
      <c r="B291" s="54"/>
    </row>
    <row r="292" s="52" customFormat="1" ht="19.5" customHeight="1">
      <c r="B292" s="54"/>
    </row>
    <row r="293" s="52" customFormat="1" ht="19.5" customHeight="1">
      <c r="B293" s="54"/>
    </row>
    <row r="294" s="52" customFormat="1" ht="19.5" customHeight="1">
      <c r="B294" s="54"/>
    </row>
    <row r="295" s="52" customFormat="1" ht="19.5" customHeight="1">
      <c r="B295" s="54"/>
    </row>
    <row r="296" s="52" customFormat="1" ht="19.5" customHeight="1">
      <c r="B296" s="54"/>
    </row>
    <row r="297" s="52" customFormat="1" ht="19.5" customHeight="1">
      <c r="B297" s="54"/>
    </row>
    <row r="298" s="52" customFormat="1" ht="19.5" customHeight="1">
      <c r="B298" s="54"/>
    </row>
    <row r="299" s="52" customFormat="1" ht="19.5" customHeight="1">
      <c r="B299" s="54"/>
    </row>
    <row r="300" s="52" customFormat="1" ht="19.5" customHeight="1">
      <c r="B300" s="54"/>
    </row>
    <row r="301" s="52" customFormat="1" ht="19.5" customHeight="1">
      <c r="B301" s="54"/>
    </row>
    <row r="302" s="52" customFormat="1" ht="19.5" customHeight="1">
      <c r="B302" s="54"/>
    </row>
    <row r="303" s="52" customFormat="1" ht="19.5" customHeight="1">
      <c r="B303" s="54"/>
    </row>
    <row r="304" s="52" customFormat="1" ht="19.5" customHeight="1">
      <c r="B304" s="54"/>
    </row>
    <row r="305" s="52" customFormat="1" ht="19.5" customHeight="1">
      <c r="B305" s="54"/>
    </row>
  </sheetData>
  <sheetProtection/>
  <mergeCells count="2">
    <mergeCell ref="A2:B2"/>
    <mergeCell ref="A4:B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WPS_1648437300</cp:lastModifiedBy>
  <cp:lastPrinted>2020-07-09T09:26:02Z</cp:lastPrinted>
  <dcterms:created xsi:type="dcterms:W3CDTF">2018-02-27T11:14:00Z</dcterms:created>
  <dcterms:modified xsi:type="dcterms:W3CDTF">2024-01-31T06:32:57Z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KSOReadingLayo">
    <vt:bool>true</vt:bool>
  </property>
  <property fmtid="{D5CDD505-2E9C-101B-9397-08002B2CF9AE}" pid="5" name="I">
    <vt:lpwstr>EE2C79DB689F4B81903FA17312B2A34B</vt:lpwstr>
  </property>
</Properties>
</file>